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AGROPEC\PUBLICACION PARA LA WEB\VOLUMEN IV\"/>
    </mc:Choice>
  </mc:AlternateContent>
  <bookViews>
    <workbookView xWindow="0" yWindow="0" windowWidth="28800" windowHeight="12135"/>
  </bookViews>
  <sheets>
    <sheet name="Cuadro 42 " sheetId="2" r:id="rId1"/>
  </sheets>
  <definedNames>
    <definedName name="_xlnm._FilterDatabase" localSheetId="0" hidden="1">'Cuadro 42 '!$A$1:$G$335</definedName>
    <definedName name="_xlnm.Print_Area" localSheetId="0">'Cuadro 42 '!$A$1:$G$333</definedName>
    <definedName name="_xlnm.Print_Titles" localSheetId="0">'Cuadro 42 '!$1:$3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2" l="1"/>
  <c r="G5" i="2"/>
  <c r="G291" i="2"/>
  <c r="B5" i="2" l="1"/>
  <c r="B20" i="2"/>
  <c r="F178" i="2" l="1"/>
  <c r="F106" i="2" l="1"/>
  <c r="B4" i="2"/>
  <c r="F291" i="2"/>
  <c r="F4" i="2" s="1"/>
  <c r="D291" i="2"/>
  <c r="C291" i="2"/>
  <c r="G286" i="2"/>
  <c r="F286" i="2"/>
  <c r="D286" i="2"/>
  <c r="C286" i="2"/>
  <c r="G226" i="2"/>
  <c r="F226" i="2"/>
  <c r="D226" i="2"/>
  <c r="C226" i="2"/>
  <c r="B226" i="2"/>
  <c r="G200" i="2"/>
  <c r="F200" i="2"/>
  <c r="D200" i="2"/>
  <c r="C200" i="2"/>
  <c r="B200" i="2"/>
  <c r="G178" i="2"/>
  <c r="D178" i="2"/>
  <c r="C178" i="2"/>
  <c r="B178" i="2"/>
  <c r="G151" i="2"/>
  <c r="F151" i="2"/>
  <c r="E151" i="2"/>
  <c r="D151" i="2"/>
  <c r="C151" i="2"/>
  <c r="B151" i="2"/>
  <c r="G124" i="2"/>
  <c r="F124" i="2"/>
  <c r="E124" i="2"/>
  <c r="D124" i="2"/>
  <c r="C124" i="2"/>
  <c r="B124" i="2"/>
  <c r="G106" i="2"/>
  <c r="D106" i="2"/>
  <c r="C106" i="2"/>
  <c r="B106" i="2"/>
  <c r="G61" i="2"/>
  <c r="F61" i="2"/>
  <c r="E61" i="2"/>
  <c r="E4" i="2" s="1"/>
  <c r="D61" i="2"/>
  <c r="C61" i="2"/>
  <c r="B61" i="2"/>
  <c r="G51" i="2"/>
  <c r="F51" i="2"/>
  <c r="D51" i="2"/>
  <c r="C51" i="2"/>
  <c r="B51" i="2"/>
  <c r="G20" i="2"/>
  <c r="F20" i="2"/>
  <c r="D20" i="2"/>
  <c r="C20" i="2"/>
  <c r="F5" i="2"/>
  <c r="D5" i="2"/>
  <c r="D4" i="2" s="1"/>
  <c r="C5" i="2"/>
  <c r="C4" i="2" s="1"/>
</calcChain>
</file>

<file path=xl/sharedStrings.xml><?xml version="1.0" encoding="utf-8"?>
<sst xmlns="http://schemas.openxmlformats.org/spreadsheetml/2006/main" count="968" uniqueCount="333">
  <si>
    <t>Sembrada</t>
  </si>
  <si>
    <t>Perdida</t>
  </si>
  <si>
    <t>Mecanizada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</si>
  <si>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</si>
  <si>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</si>
  <si>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</si>
  <si>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</si>
  <si>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</si>
  <si>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</si>
  <si>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</si>
  <si>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</si>
  <si>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</si>
  <si>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</si>
  <si>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Ngäbe Buglé</t>
  </si>
  <si>
    <t>-</t>
  </si>
  <si>
    <t>Provincia, comarca indígena, distrito y corregimiento</t>
  </si>
  <si>
    <t>Explotaciones</t>
  </si>
  <si>
    <t xml:space="preserve"> -   Cantidad nula o cero.</t>
  </si>
  <si>
    <t>0.00</t>
  </si>
  <si>
    <t xml:space="preserve">   Changuinola</t>
  </si>
  <si>
    <t xml:space="preserve">     El Teribe</t>
  </si>
  <si>
    <t xml:space="preserve">     Cochigró</t>
  </si>
  <si>
    <t xml:space="preserve">     La Gloria</t>
  </si>
  <si>
    <t xml:space="preserve">     Finca 60</t>
  </si>
  <si>
    <t xml:space="preserve">     Finca 51</t>
  </si>
  <si>
    <t xml:space="preserve">   Chiriquí Grande</t>
  </si>
  <si>
    <t xml:space="preserve">     Punta Peña</t>
  </si>
  <si>
    <t xml:space="preserve">     Punta Robalo</t>
  </si>
  <si>
    <t xml:space="preserve">     Bajo Cedro</t>
  </si>
  <si>
    <t xml:space="preserve">   Almirante</t>
  </si>
  <si>
    <t xml:space="preserve">     Nance del Risco</t>
  </si>
  <si>
    <t xml:space="preserve">     Valle del Risco</t>
  </si>
  <si>
    <t xml:space="preserve">   Aguadulce</t>
  </si>
  <si>
    <t xml:space="preserve">     El Hato de San Juan de Dios</t>
  </si>
  <si>
    <t xml:space="preserve">   Antón</t>
  </si>
  <si>
    <t xml:space="preserve">     Cabuya</t>
  </si>
  <si>
    <t xml:space="preserve">     El Valle</t>
  </si>
  <si>
    <t xml:space="preserve">     Juan Díaz</t>
  </si>
  <si>
    <t xml:space="preserve">     Río Hato</t>
  </si>
  <si>
    <t xml:space="preserve">     San Juan de Dios</t>
  </si>
  <si>
    <t xml:space="preserve">     Santa Rita</t>
  </si>
  <si>
    <t xml:space="preserve">     Caballero</t>
  </si>
  <si>
    <t xml:space="preserve">   La Pintada</t>
  </si>
  <si>
    <t xml:space="preserve">     El Harino</t>
  </si>
  <si>
    <t xml:space="preserve">     Llano Grande</t>
  </si>
  <si>
    <t xml:space="preserve">     Piedras Gordas</t>
  </si>
  <si>
    <t xml:space="preserve">     Llano Norte</t>
  </si>
  <si>
    <t xml:space="preserve">   Natá</t>
  </si>
  <si>
    <t xml:space="preserve">     Las Huacas</t>
  </si>
  <si>
    <t xml:space="preserve">     Toza</t>
  </si>
  <si>
    <t xml:space="preserve">   Olá</t>
  </si>
  <si>
    <t xml:space="preserve">     El Picacho</t>
  </si>
  <si>
    <t xml:space="preserve">     La Pava</t>
  </si>
  <si>
    <t xml:space="preserve">   Penonomé</t>
  </si>
  <si>
    <t xml:space="preserve">     Coclé</t>
  </si>
  <si>
    <t xml:space="preserve">     Chiguirí Arriba</t>
  </si>
  <si>
    <t xml:space="preserve">     El Coco</t>
  </si>
  <si>
    <t xml:space="preserve">     Pajonal</t>
  </si>
  <si>
    <t xml:space="preserve">     Río Grande</t>
  </si>
  <si>
    <t xml:space="preserve">     Toabré</t>
  </si>
  <si>
    <t xml:space="preserve">     Boca de Tucué</t>
  </si>
  <si>
    <t xml:space="preserve">   Colón</t>
  </si>
  <si>
    <t xml:space="preserve">     Buena Vista</t>
  </si>
  <si>
    <t xml:space="preserve">     Cristóbal</t>
  </si>
  <si>
    <t xml:space="preserve">     Escobal</t>
  </si>
  <si>
    <t xml:space="preserve">     Nueva Providencia</t>
  </si>
  <si>
    <t xml:space="preserve">   Chagres</t>
  </si>
  <si>
    <t xml:space="preserve">     Salud</t>
  </si>
  <si>
    <t xml:space="preserve">   Donoso</t>
  </si>
  <si>
    <t xml:space="preserve">     Gobea</t>
  </si>
  <si>
    <t xml:space="preserve">   Alanje</t>
  </si>
  <si>
    <t xml:space="preserve">     Canta Gallo</t>
  </si>
  <si>
    <t xml:space="preserve">     Nuevo México</t>
  </si>
  <si>
    <t xml:space="preserve">   Barú</t>
  </si>
  <si>
    <t xml:space="preserve">     Baco</t>
  </si>
  <si>
    <t xml:space="preserve">     Rodolfo Aguilar Delgado</t>
  </si>
  <si>
    <t xml:space="preserve">     El Palmar</t>
  </si>
  <si>
    <t xml:space="preserve">     Manaca</t>
  </si>
  <si>
    <t xml:space="preserve">   Boquerón</t>
  </si>
  <si>
    <t xml:space="preserve">     Tijeras</t>
  </si>
  <si>
    <t xml:space="preserve">   Boquete</t>
  </si>
  <si>
    <t xml:space="preserve">     Alto Boquete</t>
  </si>
  <si>
    <t xml:space="preserve">   Bugaba</t>
  </si>
  <si>
    <t xml:space="preserve">     Gómez</t>
  </si>
  <si>
    <t xml:space="preserve">     La Estrella</t>
  </si>
  <si>
    <t xml:space="preserve">     San Andrés</t>
  </si>
  <si>
    <t xml:space="preserve">     Santa Rosa</t>
  </si>
  <si>
    <t xml:space="preserve">     Sortová</t>
  </si>
  <si>
    <t xml:space="preserve">   David</t>
  </si>
  <si>
    <t xml:space="preserve">     Cochea</t>
  </si>
  <si>
    <t xml:space="preserve">     Pedregal</t>
  </si>
  <si>
    <t xml:space="preserve">     David Sur</t>
  </si>
  <si>
    <t xml:space="preserve">   Dolega</t>
  </si>
  <si>
    <t xml:space="preserve">     Los Anastacios</t>
  </si>
  <si>
    <t xml:space="preserve">     Potrerillos  Abajo</t>
  </si>
  <si>
    <t xml:space="preserve">     Tinajas</t>
  </si>
  <si>
    <t xml:space="preserve">   Gualaca</t>
  </si>
  <si>
    <t xml:space="preserve">   Remedios</t>
  </si>
  <si>
    <t xml:space="preserve">     El Nancito</t>
  </si>
  <si>
    <t xml:space="preserve">   Renacimiento</t>
  </si>
  <si>
    <t xml:space="preserve">   San Lorenzo</t>
  </si>
  <si>
    <t xml:space="preserve">     Boca del Monte</t>
  </si>
  <si>
    <t xml:space="preserve">     San Juan</t>
  </si>
  <si>
    <t xml:space="preserve">   Tolé</t>
  </si>
  <si>
    <t xml:space="preserve">     Cerro Viejo</t>
  </si>
  <si>
    <t xml:space="preserve">     El Cristo</t>
  </si>
  <si>
    <t xml:space="preserve">   Tierras Altas</t>
  </si>
  <si>
    <t xml:space="preserve">     Nueva California</t>
  </si>
  <si>
    <t xml:space="preserve">   Chepigana</t>
  </si>
  <si>
    <t xml:space="preserve">     Camogantí</t>
  </si>
  <si>
    <t xml:space="preserve">     Chepigana</t>
  </si>
  <si>
    <t xml:space="preserve">     Jaqué</t>
  </si>
  <si>
    <t xml:space="preserve">     Sambú</t>
  </si>
  <si>
    <t xml:space="preserve">     Taimatí</t>
  </si>
  <si>
    <t xml:space="preserve">   Pinogana</t>
  </si>
  <si>
    <t xml:space="preserve">     Boca de Cupé</t>
  </si>
  <si>
    <t xml:space="preserve">     Pinogana</t>
  </si>
  <si>
    <t xml:space="preserve">     Metetí</t>
  </si>
  <si>
    <t xml:space="preserve">     Comarca Kuna de Wargandí</t>
  </si>
  <si>
    <t xml:space="preserve">   Santa Fe</t>
  </si>
  <si>
    <t xml:space="preserve">     Agua Fría</t>
  </si>
  <si>
    <t xml:space="preserve">     Cucunatí</t>
  </si>
  <si>
    <t xml:space="preserve">     Santa Fe</t>
  </si>
  <si>
    <t xml:space="preserve">     Zapallal</t>
  </si>
  <si>
    <t xml:space="preserve">   Chitré</t>
  </si>
  <si>
    <t xml:space="preserve">     La Arena</t>
  </si>
  <si>
    <t xml:space="preserve">   Las Minas</t>
  </si>
  <si>
    <t xml:space="preserve">     Leones</t>
  </si>
  <si>
    <t xml:space="preserve">     Quebrada del Rosario</t>
  </si>
  <si>
    <t xml:space="preserve">     Quebrada El Ciprián</t>
  </si>
  <si>
    <t xml:space="preserve">   Los Pozos</t>
  </si>
  <si>
    <t xml:space="preserve">     La Pitaloza</t>
  </si>
  <si>
    <t xml:space="preserve">     Los Cerritos</t>
  </si>
  <si>
    <t xml:space="preserve">     Los Cerros de Paja</t>
  </si>
  <si>
    <t xml:space="preserve">     Las Llanas</t>
  </si>
  <si>
    <t xml:space="preserve">   Ocú</t>
  </si>
  <si>
    <t xml:space="preserve">     Cerro Largo</t>
  </si>
  <si>
    <t xml:space="preserve">     Los Llanos</t>
  </si>
  <si>
    <t xml:space="preserve">     Peñas Chatas</t>
  </si>
  <si>
    <t xml:space="preserve">   Parita</t>
  </si>
  <si>
    <t xml:space="preserve">     París</t>
  </si>
  <si>
    <t xml:space="preserve">   Pesé</t>
  </si>
  <si>
    <t xml:space="preserve">     Las Cabras</t>
  </si>
  <si>
    <t xml:space="preserve">     El Pájaro</t>
  </si>
  <si>
    <t xml:space="preserve">     El Barrero</t>
  </si>
  <si>
    <t xml:space="preserve">     El Pedregoso</t>
  </si>
  <si>
    <t xml:space="preserve">     Rincón Hondo</t>
  </si>
  <si>
    <t xml:space="preserve">   Guararé</t>
  </si>
  <si>
    <t xml:space="preserve">     El Macano</t>
  </si>
  <si>
    <t xml:space="preserve">   Las Tablas</t>
  </si>
  <si>
    <t xml:space="preserve">     El Carate</t>
  </si>
  <si>
    <t xml:space="preserve">     Nuario</t>
  </si>
  <si>
    <t xml:space="preserve">     Sesteadero</t>
  </si>
  <si>
    <t xml:space="preserve">     Vallerriquito</t>
  </si>
  <si>
    <t xml:space="preserve">   Los Santos</t>
  </si>
  <si>
    <t xml:space="preserve">     La Colorada</t>
  </si>
  <si>
    <t xml:space="preserve">     Los Olivos</t>
  </si>
  <si>
    <t xml:space="preserve">     Tres Quebradas</t>
  </si>
  <si>
    <t xml:space="preserve">     Villa Lourdes</t>
  </si>
  <si>
    <t xml:space="preserve">   Macaracas</t>
  </si>
  <si>
    <t xml:space="preserve">     Corozal</t>
  </si>
  <si>
    <t xml:space="preserve">     Chupá</t>
  </si>
  <si>
    <t xml:space="preserve">     El Cedro</t>
  </si>
  <si>
    <t xml:space="preserve">     Espino Amarillo</t>
  </si>
  <si>
    <t xml:space="preserve">     Llano de Piedra</t>
  </si>
  <si>
    <t xml:space="preserve">   Pocrí</t>
  </si>
  <si>
    <t xml:space="preserve">     El Cañafístulo</t>
  </si>
  <si>
    <t xml:space="preserve">   Tonosí</t>
  </si>
  <si>
    <t xml:space="preserve">     Altos de Güera</t>
  </si>
  <si>
    <t xml:space="preserve">     Guánico</t>
  </si>
  <si>
    <t xml:space="preserve">     Isla de Cañas</t>
  </si>
  <si>
    <t xml:space="preserve">   Chepo</t>
  </si>
  <si>
    <t xml:space="preserve">     Cañita</t>
  </si>
  <si>
    <t xml:space="preserve">     Tortí</t>
  </si>
  <si>
    <t xml:space="preserve">   Chimán</t>
  </si>
  <si>
    <t xml:space="preserve">   Panamá</t>
  </si>
  <si>
    <t xml:space="preserve">     Chilibre</t>
  </si>
  <si>
    <t xml:space="preserve">     Las Cumbres</t>
  </si>
  <si>
    <t xml:space="preserve">     Pacora</t>
  </si>
  <si>
    <t xml:space="preserve">     San Martín</t>
  </si>
  <si>
    <t xml:space="preserve">     Tocumen</t>
  </si>
  <si>
    <t xml:space="preserve">     Las Mañanitas</t>
  </si>
  <si>
    <t xml:space="preserve">     24 de Diciembre</t>
  </si>
  <si>
    <t xml:space="preserve">     Alcalde Díaz</t>
  </si>
  <si>
    <t xml:space="preserve">     Ernesto Córdoba Campos</t>
  </si>
  <si>
    <t xml:space="preserve">     Caimitillo</t>
  </si>
  <si>
    <t xml:space="preserve">     Las Garzas</t>
  </si>
  <si>
    <t xml:space="preserve">   San Miguelito</t>
  </si>
  <si>
    <t xml:space="preserve">     Omar Torrijos</t>
  </si>
  <si>
    <t xml:space="preserve">   Arraiján</t>
  </si>
  <si>
    <t xml:space="preserve">     Juan Demóstenes Arosemena</t>
  </si>
  <si>
    <t xml:space="preserve">     Nuevo Emperador</t>
  </si>
  <si>
    <t xml:space="preserve">     Veracruz</t>
  </si>
  <si>
    <t xml:space="preserve">     Burunga</t>
  </si>
  <si>
    <t xml:space="preserve">   Capira</t>
  </si>
  <si>
    <t xml:space="preserve">     Cermeño</t>
  </si>
  <si>
    <t xml:space="preserve">     Cirí Grande</t>
  </si>
  <si>
    <t xml:space="preserve">     El Cacao</t>
  </si>
  <si>
    <t xml:space="preserve">     La Trinidad</t>
  </si>
  <si>
    <t xml:space="preserve">     Lídice</t>
  </si>
  <si>
    <t xml:space="preserve">     Villa Carmen</t>
  </si>
  <si>
    <t xml:space="preserve">   Chame</t>
  </si>
  <si>
    <t xml:space="preserve">     Buenos Aires</t>
  </si>
  <si>
    <t xml:space="preserve">     Nueva Gorgona</t>
  </si>
  <si>
    <t xml:space="preserve">   La Chorrera</t>
  </si>
  <si>
    <t xml:space="preserve">     Amador</t>
  </si>
  <si>
    <t xml:space="preserve">     El Arado</t>
  </si>
  <si>
    <t xml:space="preserve">     Feuillet</t>
  </si>
  <si>
    <t xml:space="preserve">     Guadalupe</t>
  </si>
  <si>
    <t xml:space="preserve">   San Carlos</t>
  </si>
  <si>
    <t xml:space="preserve">     El Higo</t>
  </si>
  <si>
    <t xml:space="preserve">     La Ermita</t>
  </si>
  <si>
    <t xml:space="preserve">   Atalaya</t>
  </si>
  <si>
    <t xml:space="preserve">     La Montañuela</t>
  </si>
  <si>
    <t xml:space="preserve">     La Carrillo</t>
  </si>
  <si>
    <t xml:space="preserve">   Calobre</t>
  </si>
  <si>
    <t xml:space="preserve">     El Potrero</t>
  </si>
  <si>
    <t xml:space="preserve">     La Laguna</t>
  </si>
  <si>
    <t xml:space="preserve">     La Yeguada</t>
  </si>
  <si>
    <t xml:space="preserve">     Monjarás</t>
  </si>
  <si>
    <t xml:space="preserve">     San José</t>
  </si>
  <si>
    <t xml:space="preserve">   Cañazas</t>
  </si>
  <si>
    <t xml:space="preserve">     Cerro Plata</t>
  </si>
  <si>
    <t xml:space="preserve">     El Picador</t>
  </si>
  <si>
    <t xml:space="preserve">     San Marcelo</t>
  </si>
  <si>
    <t xml:space="preserve">     El Aromillo</t>
  </si>
  <si>
    <t xml:space="preserve">     Las Cruces</t>
  </si>
  <si>
    <t xml:space="preserve">   La Mesa</t>
  </si>
  <si>
    <t xml:space="preserve">     Bisvalles</t>
  </si>
  <si>
    <t xml:space="preserve">     Boró</t>
  </si>
  <si>
    <t xml:space="preserve">     San Bartolo</t>
  </si>
  <si>
    <t xml:space="preserve">   Las Palmas</t>
  </si>
  <si>
    <t xml:space="preserve">     Cerro de Casa</t>
  </si>
  <si>
    <t xml:space="preserve">     El María</t>
  </si>
  <si>
    <t xml:space="preserve">     El Prado</t>
  </si>
  <si>
    <t xml:space="preserve">     El Rincón</t>
  </si>
  <si>
    <t xml:space="preserve">     Lolá</t>
  </si>
  <si>
    <t xml:space="preserve">     Puerto Vidal</t>
  </si>
  <si>
    <t xml:space="preserve">     Zapotillo</t>
  </si>
  <si>
    <t xml:space="preserve">     Manuel E. Amador Terrero</t>
  </si>
  <si>
    <t xml:space="preserve">   Montijo</t>
  </si>
  <si>
    <t xml:space="preserve">     Pilón</t>
  </si>
  <si>
    <t xml:space="preserve">     Costa Hermosa</t>
  </si>
  <si>
    <t xml:space="preserve">   Río de Jesús</t>
  </si>
  <si>
    <t xml:space="preserve">     Catorce de Noviembre</t>
  </si>
  <si>
    <t xml:space="preserve">   San Francisco</t>
  </si>
  <si>
    <t xml:space="preserve">     Los Hatillos</t>
  </si>
  <si>
    <t xml:space="preserve">     El Cuay</t>
  </si>
  <si>
    <t xml:space="preserve">     Río Luis</t>
  </si>
  <si>
    <t xml:space="preserve">     Rubén Cantú</t>
  </si>
  <si>
    <t xml:space="preserve">   Santiago</t>
  </si>
  <si>
    <t xml:space="preserve">     La Raya de Santa María</t>
  </si>
  <si>
    <t xml:space="preserve">     Los Algarrobos</t>
  </si>
  <si>
    <t xml:space="preserve">     San Martín de Porres</t>
  </si>
  <si>
    <t xml:space="preserve">   Soná</t>
  </si>
  <si>
    <t xml:space="preserve">     Calidonia</t>
  </si>
  <si>
    <t xml:space="preserve">     El Marañón</t>
  </si>
  <si>
    <t xml:space="preserve">     La Soledad</t>
  </si>
  <si>
    <t xml:space="preserve">     Quebrada de Oro</t>
  </si>
  <si>
    <t xml:space="preserve">   Comarca Kuna Yala</t>
  </si>
  <si>
    <t xml:space="preserve">     Ailigandí</t>
  </si>
  <si>
    <t xml:space="preserve">     Puerto Obaldía</t>
  </si>
  <si>
    <t xml:space="preserve">   Besiko</t>
  </si>
  <si>
    <t xml:space="preserve">     Cerro Banco</t>
  </si>
  <si>
    <t xml:space="preserve">     Emplanada de Chorcha</t>
  </si>
  <si>
    <t xml:space="preserve">     Nämnoni</t>
  </si>
  <si>
    <t xml:space="preserve">     Niba</t>
  </si>
  <si>
    <t xml:space="preserve">   Mironó</t>
  </si>
  <si>
    <t xml:space="preserve">     Cascabel</t>
  </si>
  <si>
    <t xml:space="preserve">     Hato Corotú</t>
  </si>
  <si>
    <t xml:space="preserve">     Hato Culantro</t>
  </si>
  <si>
    <t xml:space="preserve">     Quebrada de Loro</t>
  </si>
  <si>
    <t xml:space="preserve">   Müna</t>
  </si>
  <si>
    <t xml:space="preserve">     Maraca</t>
  </si>
  <si>
    <t xml:space="preserve">     Nibra</t>
  </si>
  <si>
    <t xml:space="preserve">     Roka</t>
  </si>
  <si>
    <t xml:space="preserve">     Sitio Prado</t>
  </si>
  <si>
    <t xml:space="preserve">     Dikeri</t>
  </si>
  <si>
    <t xml:space="preserve">     Mreeni</t>
  </si>
  <si>
    <t xml:space="preserve">   Nole Duima</t>
  </si>
  <si>
    <t xml:space="preserve">     Jädaberi</t>
  </si>
  <si>
    <t xml:space="preserve">     Lajero</t>
  </si>
  <si>
    <t xml:space="preserve">     Susama</t>
  </si>
  <si>
    <t xml:space="preserve">   Ñürüm</t>
  </si>
  <si>
    <t xml:space="preserve">     Agua Salud</t>
  </si>
  <si>
    <t xml:space="preserve">     Alto de Jesús</t>
  </si>
  <si>
    <t xml:space="preserve">     Cerro Pelado</t>
  </si>
  <si>
    <t xml:space="preserve">     El Bale</t>
  </si>
  <si>
    <t xml:space="preserve">   Kankintú</t>
  </si>
  <si>
    <t xml:space="preserve">     Piedra Roja</t>
  </si>
  <si>
    <t xml:space="preserve">   Kusapín</t>
  </si>
  <si>
    <t xml:space="preserve">     Río Chiriquí</t>
  </si>
  <si>
    <t xml:space="preserve">   Jirondai</t>
  </si>
  <si>
    <t xml:space="preserve">     Bürí</t>
  </si>
  <si>
    <t xml:space="preserve">     Tuwai</t>
  </si>
  <si>
    <t xml:space="preserve">     Gatú o Gatucito</t>
  </si>
  <si>
    <t>Superficie (en hectáreas)</t>
  </si>
  <si>
    <t>TOTAL</t>
  </si>
  <si>
    <t xml:space="preserve">   Santa Catalina o Calovébora</t>
  </si>
  <si>
    <t xml:space="preserve">     Santa Catalina o Calovébora </t>
  </si>
  <si>
    <t xml:space="preserve">            Cuando la cantidad es menor a la mitad de unidad o fracción decimal adoptada, para la expresión del dato.</t>
  </si>
  <si>
    <t xml:space="preserve">     Almirante (cabecera)</t>
  </si>
  <si>
    <t xml:space="preserve">     Chepo (cabecera)</t>
  </si>
  <si>
    <t>0.0</t>
  </si>
  <si>
    <t xml:space="preserve">     Olá (cabecera)</t>
  </si>
  <si>
    <t xml:space="preserve">     Puerto Armuelles (cabecera)</t>
  </si>
  <si>
    <t xml:space="preserve">     Boquerón (cabecera)</t>
  </si>
  <si>
    <t xml:space="preserve">     Dolega (cabecera)</t>
  </si>
  <si>
    <t xml:space="preserve">     Gualaca (cabecera)</t>
  </si>
  <si>
    <t xml:space="preserve">     Río Sereno (cabecera)</t>
  </si>
  <si>
    <t xml:space="preserve">     Tolé (cabecera)</t>
  </si>
  <si>
    <t xml:space="preserve">     La Palma (cabecera)</t>
  </si>
  <si>
    <t xml:space="preserve">     Los Pozos (cabecera)</t>
  </si>
  <si>
    <t xml:space="preserve">     Ocú (cabecera)</t>
  </si>
  <si>
    <t xml:space="preserve">     Parita (cabecera)</t>
  </si>
  <si>
    <t xml:space="preserve">     La Villa de Los Santos (cabecera)</t>
  </si>
  <si>
    <t xml:space="preserve">     Pocrí (cabecera)</t>
  </si>
  <si>
    <t xml:space="preserve">     Chimán (cabecera)</t>
  </si>
  <si>
    <t xml:space="preserve">     Arraiján (cabecera)</t>
  </si>
  <si>
    <t xml:space="preserve">     Cañazas (cabecera)</t>
  </si>
  <si>
    <t xml:space="preserve">     La Mesa (cabecera)</t>
  </si>
  <si>
    <t xml:space="preserve">     Las Palmas (cabecera)</t>
  </si>
  <si>
    <t xml:space="preserve">     Río de Jesús (cabecera)</t>
  </si>
  <si>
    <t xml:space="preserve">     Santiago (cabecera)</t>
  </si>
  <si>
    <t xml:space="preserve">     Narganá (cabecera)</t>
  </si>
  <si>
    <t xml:space="preserve">     Soloy (cabecera)</t>
  </si>
  <si>
    <t xml:space="preserve">     Hato Pilón (cabecera)</t>
  </si>
  <si>
    <t xml:space="preserve">     Comarca Kuna de Madungandí</t>
  </si>
  <si>
    <t xml:space="preserve">Panamá Oeste </t>
  </si>
  <si>
    <t>Cuadro 42.  MAÍZ BLANCO, EXPLOTACIONES, SUPERFICIE SEMBRADA, PERDIDA, MECANIZADA, COSECHA EN LA REPÚBLICA, SEGÚN PROVINCIA, COMARCA INDÍGENA, DISTRITO Y CORREGIMIENTO: AÑO AGRÍCOLA 2023/24</t>
  </si>
  <si>
    <t>Cosecha maíz seco 
(En quintales)</t>
  </si>
  <si>
    <t>Cosecha maíz nuevo 
(En unidades)</t>
  </si>
  <si>
    <t>NOTA: Las provincias, comarcas indígenas, distritos y corregimientos que no registraron aportación, no fueron incluidos en el cuadro.
            Debido al redondeo del computador, la suma puede o no coincidir.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</si>
</sst>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###0"/>
    <numFmt numFmtId="165" formatCode="_-* #,##0_-;\-* #,##0_-;_-* &quot;-&quot;??_-;_-@_-"/>
    <numFmt numFmtId="166" formatCode="_-* #,##0.0_-;\-* #,##0.0_-;_-* &quot;-&quot;??_-;_-@_-"/>
    <numFmt numFmtId="167" formatCode="###0.00"/>
    <numFmt numFmtId="168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3" fillId="0" borderId="0" xfId="3" applyFont="1" applyBorder="1"/>
    <xf numFmtId="0" fontId="3" fillId="0" borderId="0" xfId="3" applyFont="1" applyFill="1" applyBorder="1"/>
    <xf numFmtId="0" fontId="5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vertical="center"/>
    </xf>
    <xf numFmtId="0" fontId="0" fillId="3" borderId="0" xfId="0" applyFill="1"/>
    <xf numFmtId="49" fontId="3" fillId="3" borderId="0" xfId="0" applyNumberFormat="1" applyFont="1" applyFill="1" applyAlignment="1">
      <alignment vertical="top"/>
    </xf>
    <xf numFmtId="0" fontId="4" fillId="0" borderId="0" xfId="19" applyFont="1" applyFill="1" applyBorder="1" applyAlignment="1">
      <alignment horizontal="left" vertical="center" wrapText="1"/>
    </xf>
    <xf numFmtId="0" fontId="4" fillId="0" borderId="5" xfId="19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/>
    </xf>
    <xf numFmtId="49" fontId="3" fillId="3" borderId="0" xfId="0" applyNumberFormat="1" applyFont="1" applyFill="1" applyAlignment="1">
      <alignment horizontal="left"/>
    </xf>
    <xf numFmtId="49" fontId="5" fillId="3" borderId="0" xfId="0" applyNumberFormat="1" applyFont="1" applyFill="1" applyBorder="1" applyAlignment="1">
      <alignment horizontal="left"/>
    </xf>
    <xf numFmtId="166" fontId="6" fillId="2" borderId="7" xfId="1" applyNumberFormat="1" applyFont="1" applyFill="1" applyBorder="1" applyAlignment="1">
      <alignment horizontal="center" vertical="center" wrapText="1"/>
    </xf>
    <xf numFmtId="0" fontId="2" fillId="0" borderId="0" xfId="15" applyFont="1" applyFill="1" applyBorder="1" applyAlignment="1">
      <alignment horizontal="center" vertical="center" wrapText="1"/>
    </xf>
    <xf numFmtId="164" fontId="2" fillId="0" borderId="2" xfId="16" applyNumberFormat="1" applyFont="1" applyFill="1" applyBorder="1" applyAlignment="1">
      <alignment horizontal="right" vertical="center" wrapText="1"/>
    </xf>
    <xf numFmtId="167" fontId="2" fillId="0" borderId="2" xfId="16" applyNumberFormat="1" applyFont="1" applyFill="1" applyBorder="1" applyAlignment="1">
      <alignment horizontal="right" vertical="center" wrapText="1"/>
    </xf>
    <xf numFmtId="164" fontId="2" fillId="0" borderId="2" xfId="21" applyNumberFormat="1" applyFont="1" applyFill="1" applyBorder="1" applyAlignment="1">
      <alignment horizontal="right" vertical="center" wrapText="1"/>
    </xf>
    <xf numFmtId="167" fontId="2" fillId="0" borderId="2" xfId="21" applyNumberFormat="1" applyFont="1" applyFill="1" applyBorder="1" applyAlignment="1">
      <alignment horizontal="right" vertical="center" wrapText="1"/>
    </xf>
    <xf numFmtId="165" fontId="4" fillId="0" borderId="2" xfId="1" applyNumberFormat="1" applyFont="1" applyFill="1" applyBorder="1" applyAlignment="1">
      <alignment horizontal="right" vertical="center" wrapText="1"/>
    </xf>
    <xf numFmtId="167" fontId="4" fillId="0" borderId="2" xfId="24" applyNumberFormat="1" applyFont="1" applyFill="1" applyBorder="1" applyAlignment="1">
      <alignment horizontal="right" vertical="center" wrapText="1"/>
    </xf>
    <xf numFmtId="167" fontId="4" fillId="0" borderId="2" xfId="22" applyNumberFormat="1" applyFont="1" applyFill="1" applyBorder="1" applyAlignment="1">
      <alignment horizontal="right" vertical="center" wrapText="1"/>
    </xf>
    <xf numFmtId="164" fontId="4" fillId="0" borderId="2" xfId="21" applyNumberFormat="1" applyFont="1" applyFill="1" applyBorder="1" applyAlignment="1">
      <alignment horizontal="right" vertical="center" wrapText="1"/>
    </xf>
    <xf numFmtId="164" fontId="4" fillId="0" borderId="2" xfId="31" applyNumberFormat="1" applyFont="1" applyFill="1" applyBorder="1" applyAlignment="1">
      <alignment horizontal="right" vertical="center" wrapText="1"/>
    </xf>
    <xf numFmtId="167" fontId="4" fillId="0" borderId="2" xfId="32" applyNumberFormat="1" applyFont="1" applyFill="1" applyBorder="1" applyAlignment="1">
      <alignment horizontal="right" vertical="center" wrapText="1"/>
    </xf>
    <xf numFmtId="167" fontId="4" fillId="0" borderId="2" xfId="33" applyNumberFormat="1" applyFont="1" applyFill="1" applyBorder="1" applyAlignment="1">
      <alignment horizontal="right" vertical="center" wrapText="1"/>
    </xf>
    <xf numFmtId="167" fontId="2" fillId="0" borderId="2" xfId="22" applyNumberFormat="1" applyFont="1" applyFill="1" applyBorder="1" applyAlignment="1">
      <alignment horizontal="right" vertical="center" wrapText="1"/>
    </xf>
    <xf numFmtId="164" fontId="4" fillId="0" borderId="4" xfId="21" applyNumberFormat="1" applyFont="1" applyFill="1" applyBorder="1" applyAlignment="1">
      <alignment horizontal="right" vertical="center" wrapText="1"/>
    </xf>
    <xf numFmtId="167" fontId="4" fillId="0" borderId="4" xfId="22" applyNumberFormat="1" applyFont="1" applyFill="1" applyBorder="1" applyAlignment="1">
      <alignment horizontal="right" vertical="center" wrapText="1"/>
    </xf>
    <xf numFmtId="0" fontId="3" fillId="0" borderId="0" xfId="3" applyFont="1" applyFill="1" applyBorder="1" applyAlignment="1">
      <alignment vertical="center"/>
    </xf>
    <xf numFmtId="168" fontId="2" fillId="0" borderId="3" xfId="16" applyNumberFormat="1" applyFont="1" applyFill="1" applyBorder="1" applyAlignment="1">
      <alignment horizontal="right" vertical="center" wrapText="1"/>
    </xf>
    <xf numFmtId="168" fontId="2" fillId="0" borderId="3" xfId="21" applyNumberFormat="1" applyFont="1" applyFill="1" applyBorder="1" applyAlignment="1">
      <alignment horizontal="right" vertical="center" wrapText="1"/>
    </xf>
    <xf numFmtId="168" fontId="4" fillId="0" borderId="3" xfId="1" applyNumberFormat="1" applyFont="1" applyFill="1" applyBorder="1" applyAlignment="1">
      <alignment horizontal="right" vertical="center" wrapText="1"/>
    </xf>
    <xf numFmtId="168" fontId="2" fillId="0" borderId="3" xfId="1" applyNumberFormat="1" applyFont="1" applyFill="1" applyBorder="1" applyAlignment="1">
      <alignment horizontal="right" vertical="center" wrapText="1"/>
    </xf>
    <xf numFmtId="168" fontId="4" fillId="0" borderId="1" xfId="1" applyNumberFormat="1" applyFont="1" applyFill="1" applyBorder="1" applyAlignment="1">
      <alignment horizontal="right" vertical="center" wrapText="1"/>
    </xf>
    <xf numFmtId="168" fontId="3" fillId="3" borderId="0" xfId="0" applyNumberFormat="1" applyFont="1" applyFill="1" applyBorder="1" applyAlignment="1">
      <alignment vertical="center"/>
    </xf>
    <xf numFmtId="168" fontId="0" fillId="3" borderId="0" xfId="0" applyNumberFormat="1" applyFill="1"/>
    <xf numFmtId="168" fontId="3" fillId="0" borderId="0" xfId="3" applyNumberFormat="1" applyFont="1" applyFill="1" applyBorder="1"/>
    <xf numFmtId="164" fontId="3" fillId="0" borderId="0" xfId="3" applyNumberFormat="1" applyFont="1" applyFill="1" applyBorder="1"/>
    <xf numFmtId="3" fontId="3" fillId="0" borderId="0" xfId="3" applyNumberFormat="1" applyFont="1" applyFill="1" applyBorder="1"/>
    <xf numFmtId="3" fontId="2" fillId="0" borderId="2" xfId="16" applyNumberFormat="1" applyFont="1" applyFill="1" applyBorder="1" applyAlignment="1">
      <alignment horizontal="right" vertical="center" wrapText="1"/>
    </xf>
    <xf numFmtId="3" fontId="2" fillId="0" borderId="2" xfId="21" applyNumberFormat="1" applyFont="1" applyFill="1" applyBorder="1" applyAlignment="1">
      <alignment horizontal="right" vertical="center" wrapText="1"/>
    </xf>
    <xf numFmtId="3" fontId="4" fillId="0" borderId="2" xfId="1" applyNumberFormat="1" applyFont="1" applyFill="1" applyBorder="1" applyAlignment="1">
      <alignment horizontal="right" vertical="center" wrapText="1"/>
    </xf>
    <xf numFmtId="3" fontId="7" fillId="0" borderId="2" xfId="21" applyNumberFormat="1" applyFont="1" applyFill="1" applyBorder="1" applyAlignment="1">
      <alignment horizontal="right" vertical="center" wrapText="1"/>
    </xf>
    <xf numFmtId="3" fontId="2" fillId="0" borderId="2" xfId="1" applyNumberFormat="1" applyFont="1" applyFill="1" applyBorder="1" applyAlignment="1">
      <alignment horizontal="right" vertical="center" wrapText="1"/>
    </xf>
    <xf numFmtId="3" fontId="4" fillId="0" borderId="4" xfId="1" applyNumberFormat="1" applyFont="1" applyFill="1" applyBorder="1" applyAlignment="1">
      <alignment horizontal="right" vertical="center" wrapText="1"/>
    </xf>
    <xf numFmtId="0" fontId="4" fillId="0" borderId="2" xfId="27" applyFont="1" applyFill="1" applyBorder="1" applyAlignment="1">
      <alignment horizontal="right" vertical="center" wrapText="1"/>
    </xf>
    <xf numFmtId="0" fontId="3" fillId="0" borderId="6" xfId="3" applyFont="1" applyBorder="1" applyAlignment="1">
      <alignment horizontal="left" vertical="center" wrapText="1"/>
    </xf>
    <xf numFmtId="0" fontId="2" fillId="0" borderId="0" xfId="2" applyFont="1" applyFill="1" applyBorder="1" applyAlignment="1">
      <alignment horizontal="center" vertical="center" wrapText="1"/>
    </xf>
    <xf numFmtId="0" fontId="6" fillId="2" borderId="7" xfId="35" applyFont="1" applyFill="1" applyBorder="1" applyAlignment="1">
      <alignment horizontal="center" vertical="center" wrapText="1"/>
    </xf>
    <xf numFmtId="165" fontId="6" fillId="2" borderId="7" xfId="1" applyNumberFormat="1" applyFont="1" applyFill="1" applyBorder="1" applyAlignment="1">
      <alignment horizontal="center" vertical="center" wrapText="1"/>
    </xf>
    <xf numFmtId="166" fontId="6" fillId="2" borderId="7" xfId="1" applyNumberFormat="1" applyFont="1" applyFill="1" applyBorder="1" applyAlignment="1">
      <alignment horizontal="center" vertical="center"/>
    </xf>
    <xf numFmtId="168" fontId="6" fillId="2" borderId="7" xfId="1" applyNumberFormat="1" applyFont="1" applyFill="1" applyBorder="1" applyAlignment="1">
      <alignment horizontal="center" vertical="center" wrapText="1"/>
    </xf>
  </cellXfs>
  <cellStyles count="37">
    <cellStyle name="Millares" xfId="1" builtinId="3"/>
    <cellStyle name="Normal" xfId="0" builtinId="0"/>
    <cellStyle name="Normal 2" xfId="3"/>
    <cellStyle name="style1749130342627" xfId="35"/>
    <cellStyle name="style1749130345081" xfId="36"/>
    <cellStyle name="style1749569329807" xfId="2"/>
    <cellStyle name="style1749569330182" xfId="15"/>
    <cellStyle name="style1749569330276" xfId="30"/>
    <cellStyle name="style1749569331276" xfId="20"/>
    <cellStyle name="style1749569331369" xfId="16"/>
    <cellStyle name="style1749569331682" xfId="21"/>
    <cellStyle name="style1749569331979" xfId="31"/>
    <cellStyle name="style1749569332510" xfId="4"/>
    <cellStyle name="style1749569332651" xfId="5"/>
    <cellStyle name="style1749569332807" xfId="9"/>
    <cellStyle name="style1749569332885" xfId="10"/>
    <cellStyle name="style1749569333213" xfId="6"/>
    <cellStyle name="style1749569333323" xfId="7"/>
    <cellStyle name="style1749569333416" xfId="8"/>
    <cellStyle name="style1749569333588" xfId="11"/>
    <cellStyle name="style1749569333666" xfId="12"/>
    <cellStyle name="style1749569333870" xfId="13"/>
    <cellStyle name="style1749569334417" xfId="14"/>
    <cellStyle name="style1749569334495" xfId="19"/>
    <cellStyle name="style1749569335885" xfId="29"/>
    <cellStyle name="style1749569335995" xfId="17"/>
    <cellStyle name="style1749569336073" xfId="18"/>
    <cellStyle name="style1749569336135" xfId="22"/>
    <cellStyle name="style1749569336214" xfId="23"/>
    <cellStyle name="style1749569336307" xfId="24"/>
    <cellStyle name="style1749569336495" xfId="25"/>
    <cellStyle name="style1749569338229" xfId="33"/>
    <cellStyle name="style1749569338307" xfId="32"/>
    <cellStyle name="style1749569338370" xfId="34"/>
    <cellStyle name="style1749569346449" xfId="26"/>
    <cellStyle name="style1749569347464" xfId="27"/>
    <cellStyle name="style1749569347558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261937</xdr:colOff>
      <xdr:row>330</xdr:row>
      <xdr:rowOff>86592</xdr:rowOff>
    </xdr:from>
    <xdr:to>
      <xdr:col>0</xdr:col>
      <xdr:colOff>355023</xdr:colOff>
      <xdr:row>332</xdr:row>
      <xdr:rowOff>125016</xdr:rowOff>
    </xdr:to>
    <xdr:sp macro="" textlink="">
      <xdr:nvSpPr>
        <xdr:cNvPr id="2" name="Cerrar llave 1"/>
        <xdr:cNvSpPr/>
      </xdr:nvSpPr>
      <xdr:spPr>
        <a:xfrm>
          <a:off x="261937" y="64980417"/>
          <a:ext cx="93086" cy="400374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r>
            <a:rPr lang="es-PA" sz="1100"/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5"/>
  <sheetViews>
    <sheetView showGridLines="0" tabSelected="1" zoomScale="85" zoomScaleNormal="85" zoomScaleSheetLayoutView="100" workbookViewId="0">
      <selection activeCell="A329" sqref="A329:G329"/>
    </sheetView>
  </sheetViews>
  <sheetFormatPr baseColWidth="10" defaultColWidth="9.140625" defaultRowHeight="12.75" x14ac:dyDescent="0.2"/>
  <cols>
    <col min="1" max="1" width="35.42578125" style="2" customWidth="1"/>
    <col min="2" max="2" width="14.7109375" style="2" customWidth="1"/>
    <col min="3" max="3" width="11.85546875" style="2" customWidth="1"/>
    <col min="4" max="4" width="10.140625" style="2" customWidth="1"/>
    <col min="5" max="5" width="12.7109375" style="2" customWidth="1"/>
    <col min="6" max="6" width="14.42578125" style="2" customWidth="1"/>
    <col min="7" max="7" width="13.7109375" style="36" customWidth="1"/>
    <col min="8" max="16384" width="9.140625" style="2"/>
  </cols>
  <sheetData>
    <row r="1" spans="1:7" s="1" customFormat="1" ht="60" customHeight="1" x14ac:dyDescent="0.2">
      <c r="A1" s="47" t="s">
        <v>329</v>
      </c>
      <c r="B1" s="47"/>
      <c r="C1" s="47"/>
      <c r="D1" s="47"/>
      <c r="E1" s="47"/>
      <c r="F1" s="47"/>
      <c r="G1" s="47"/>
    </row>
    <row r="2" spans="1:7" s="1" customFormat="1" ht="30" customHeight="1" x14ac:dyDescent="0.2">
      <c r="A2" s="48" t="s">
        <v>15</v>
      </c>
      <c r="B2" s="49" t="s">
        <v>16</v>
      </c>
      <c r="C2" s="50" t="s">
        <v>296</v>
      </c>
      <c r="D2" s="50"/>
      <c r="E2" s="50"/>
      <c r="F2" s="49" t="s">
        <v>331</v>
      </c>
      <c r="G2" s="51" t="s">
        <v>330</v>
      </c>
    </row>
    <row r="3" spans="1:7" s="1" customFormat="1" ht="30" customHeight="1" x14ac:dyDescent="0.2">
      <c r="A3" s="48"/>
      <c r="B3" s="49"/>
      <c r="C3" s="12" t="s">
        <v>0</v>
      </c>
      <c r="D3" s="12" t="s">
        <v>1</v>
      </c>
      <c r="E3" s="12" t="s">
        <v>2</v>
      </c>
      <c r="F3" s="49"/>
      <c r="G3" s="51"/>
    </row>
    <row r="4" spans="1:7" ht="21" customHeight="1" x14ac:dyDescent="0.2">
      <c r="A4" s="13" t="s">
        <v>297</v>
      </c>
      <c r="B4" s="14">
        <f>SUM(B5+B20+B51+B61+B106+B124+B151+B178+B200+B226+B286+B291)</f>
        <v>542</v>
      </c>
      <c r="C4" s="15">
        <f t="shared" ref="C4:D4" si="0">SUM(C5+C20+C51+C61+C106+C124+C151+C178+C200+C226+C286+C291)</f>
        <v>346.89279999999991</v>
      </c>
      <c r="D4" s="15">
        <f t="shared" si="0"/>
        <v>28.529600000000006</v>
      </c>
      <c r="E4" s="15">
        <f>SUM(E61+E124+E151)</f>
        <v>86.7</v>
      </c>
      <c r="F4" s="39">
        <f>SUM(F5+F20+F51+F61+F106+F124+F151+F178+F200+F226+F286+F291)</f>
        <v>644342</v>
      </c>
      <c r="G4" s="29">
        <f>SUM(G5+G20+G51+G61+G106+G124+G151+G178+G200+G226+G286+G291)</f>
        <v>22138.139999999996</v>
      </c>
    </row>
    <row r="5" spans="1:7" ht="21" customHeight="1" x14ac:dyDescent="0.2">
      <c r="A5" s="7" t="s">
        <v>3</v>
      </c>
      <c r="B5" s="16">
        <f>SUM(B6+B12+B16)</f>
        <v>13</v>
      </c>
      <c r="C5" s="17">
        <f t="shared" ref="C5:F5" si="1">SUM(C6+C12+C16)</f>
        <v>9.35</v>
      </c>
      <c r="D5" s="17">
        <f>SUM(D6+D12)</f>
        <v>1.5079999999999998</v>
      </c>
      <c r="E5" s="17" t="s">
        <v>14</v>
      </c>
      <c r="F5" s="40">
        <f t="shared" si="1"/>
        <v>5187</v>
      </c>
      <c r="G5" s="30">
        <f>SUM(G6+G12+G16)</f>
        <v>37.450000000000003</v>
      </c>
    </row>
    <row r="6" spans="1:7" ht="15" customHeight="1" x14ac:dyDescent="0.2">
      <c r="A6" s="7" t="s">
        <v>19</v>
      </c>
      <c r="B6" s="16">
        <v>7</v>
      </c>
      <c r="C6" s="17">
        <v>6.9</v>
      </c>
      <c r="D6" s="17">
        <v>1.4879999999999998</v>
      </c>
      <c r="E6" s="17" t="s">
        <v>14</v>
      </c>
      <c r="F6" s="40">
        <v>3227</v>
      </c>
      <c r="G6" s="30">
        <v>14.450000000000003</v>
      </c>
    </row>
    <row r="7" spans="1:7" ht="15" customHeight="1" x14ac:dyDescent="0.2">
      <c r="A7" s="7" t="s">
        <v>20</v>
      </c>
      <c r="B7" s="18">
        <v>1</v>
      </c>
      <c r="C7" s="19">
        <v>7.9999999999999988E-2</v>
      </c>
      <c r="D7" s="20" t="s">
        <v>14</v>
      </c>
      <c r="E7" s="20" t="s">
        <v>14</v>
      </c>
      <c r="F7" s="41">
        <v>21</v>
      </c>
      <c r="G7" s="31">
        <v>0.02</v>
      </c>
    </row>
    <row r="8" spans="1:7" ht="15" customHeight="1" x14ac:dyDescent="0.2">
      <c r="A8" s="7" t="s">
        <v>21</v>
      </c>
      <c r="B8" s="21">
        <v>1</v>
      </c>
      <c r="C8" s="20">
        <v>1</v>
      </c>
      <c r="D8" s="20" t="s">
        <v>14</v>
      </c>
      <c r="E8" s="20" t="s">
        <v>14</v>
      </c>
      <c r="F8" s="41">
        <v>150</v>
      </c>
      <c r="G8" s="31">
        <v>1</v>
      </c>
    </row>
    <row r="9" spans="1:7" ht="15" customHeight="1" x14ac:dyDescent="0.2">
      <c r="A9" s="7" t="s">
        <v>22</v>
      </c>
      <c r="B9" s="21">
        <v>1</v>
      </c>
      <c r="C9" s="19">
        <v>0.36</v>
      </c>
      <c r="D9" s="19">
        <v>7.9999999999999988E-2</v>
      </c>
      <c r="E9" s="20" t="s">
        <v>14</v>
      </c>
      <c r="F9" s="41">
        <v>1350</v>
      </c>
      <c r="G9" s="31">
        <v>11.33</v>
      </c>
    </row>
    <row r="10" spans="1:7" ht="15" customHeight="1" x14ac:dyDescent="0.2">
      <c r="A10" s="7" t="s">
        <v>23</v>
      </c>
      <c r="B10" s="21">
        <v>3</v>
      </c>
      <c r="C10" s="20">
        <v>5.0600000000000005</v>
      </c>
      <c r="D10" s="20">
        <v>1.008</v>
      </c>
      <c r="E10" s="20" t="s">
        <v>14</v>
      </c>
      <c r="F10" s="41">
        <v>1706</v>
      </c>
      <c r="G10" s="31">
        <v>2.0999999999999996</v>
      </c>
    </row>
    <row r="11" spans="1:7" ht="15" customHeight="1" x14ac:dyDescent="0.2">
      <c r="A11" s="7" t="s">
        <v>24</v>
      </c>
      <c r="B11" s="21">
        <v>1</v>
      </c>
      <c r="C11" s="19">
        <v>0.4</v>
      </c>
      <c r="D11" s="19">
        <v>0.4</v>
      </c>
      <c r="E11" s="20" t="s">
        <v>14</v>
      </c>
      <c r="F11" s="41" t="s">
        <v>14</v>
      </c>
      <c r="G11" s="31" t="s">
        <v>14</v>
      </c>
    </row>
    <row r="12" spans="1:7" ht="15" customHeight="1" x14ac:dyDescent="0.2">
      <c r="A12" s="7" t="s">
        <v>25</v>
      </c>
      <c r="B12" s="16">
        <v>3</v>
      </c>
      <c r="C12" s="17">
        <v>1.44</v>
      </c>
      <c r="D12" s="17">
        <v>0.02</v>
      </c>
      <c r="E12" s="17" t="s">
        <v>14</v>
      </c>
      <c r="F12" s="40">
        <v>1400</v>
      </c>
      <c r="G12" s="30">
        <v>0.8</v>
      </c>
    </row>
    <row r="13" spans="1:7" ht="15" customHeight="1" x14ac:dyDescent="0.2">
      <c r="A13" s="7" t="s">
        <v>26</v>
      </c>
      <c r="B13" s="21">
        <v>1</v>
      </c>
      <c r="C13" s="19">
        <v>0.04</v>
      </c>
      <c r="D13" s="19">
        <v>0.02</v>
      </c>
      <c r="E13" s="20" t="s">
        <v>14</v>
      </c>
      <c r="F13" s="41">
        <v>200</v>
      </c>
      <c r="G13" s="31">
        <v>0.1</v>
      </c>
    </row>
    <row r="14" spans="1:7" ht="15" customHeight="1" x14ac:dyDescent="0.2">
      <c r="A14" s="7" t="s">
        <v>27</v>
      </c>
      <c r="B14" s="21">
        <v>1</v>
      </c>
      <c r="C14" s="19">
        <v>0.8</v>
      </c>
      <c r="D14" s="20" t="s">
        <v>14</v>
      </c>
      <c r="E14" s="20" t="s">
        <v>14</v>
      </c>
      <c r="F14" s="41">
        <v>300</v>
      </c>
      <c r="G14" s="31">
        <v>0.7</v>
      </c>
    </row>
    <row r="15" spans="1:7" ht="15" customHeight="1" x14ac:dyDescent="0.2">
      <c r="A15" s="7" t="s">
        <v>28</v>
      </c>
      <c r="B15" s="21">
        <v>1</v>
      </c>
      <c r="C15" s="19">
        <v>0.6</v>
      </c>
      <c r="D15" s="20" t="s">
        <v>14</v>
      </c>
      <c r="E15" s="20" t="s">
        <v>14</v>
      </c>
      <c r="F15" s="41">
        <v>900</v>
      </c>
      <c r="G15" s="31" t="s">
        <v>14</v>
      </c>
    </row>
    <row r="16" spans="1:7" ht="15" customHeight="1" x14ac:dyDescent="0.2">
      <c r="A16" s="7" t="s">
        <v>29</v>
      </c>
      <c r="B16" s="16">
        <v>3</v>
      </c>
      <c r="C16" s="17">
        <v>1.0099999999999998</v>
      </c>
      <c r="D16" s="17" t="s">
        <v>14</v>
      </c>
      <c r="E16" s="17" t="s">
        <v>14</v>
      </c>
      <c r="F16" s="40">
        <v>560</v>
      </c>
      <c r="G16" s="30">
        <v>22.2</v>
      </c>
    </row>
    <row r="17" spans="1:7" ht="15" customHeight="1" x14ac:dyDescent="0.2">
      <c r="A17" s="7" t="s">
        <v>301</v>
      </c>
      <c r="B17" s="21">
        <v>1</v>
      </c>
      <c r="C17" s="19">
        <v>0.01</v>
      </c>
      <c r="D17" s="20" t="s">
        <v>14</v>
      </c>
      <c r="E17" s="20" t="s">
        <v>14</v>
      </c>
      <c r="F17" s="41">
        <v>60</v>
      </c>
      <c r="G17" s="31">
        <v>0.2</v>
      </c>
    </row>
    <row r="18" spans="1:7" ht="15" customHeight="1" x14ac:dyDescent="0.2">
      <c r="A18" s="7" t="s">
        <v>30</v>
      </c>
      <c r="B18" s="21">
        <v>1</v>
      </c>
      <c r="C18" s="19">
        <v>0.6</v>
      </c>
      <c r="D18" s="20" t="s">
        <v>14</v>
      </c>
      <c r="E18" s="20" t="s">
        <v>14</v>
      </c>
      <c r="F18" s="41">
        <v>400</v>
      </c>
      <c r="G18" s="31">
        <v>13</v>
      </c>
    </row>
    <row r="19" spans="1:7" ht="15" customHeight="1" x14ac:dyDescent="0.2">
      <c r="A19" s="7" t="s">
        <v>31</v>
      </c>
      <c r="B19" s="21">
        <v>1</v>
      </c>
      <c r="C19" s="19">
        <v>0.4</v>
      </c>
      <c r="D19" s="20" t="s">
        <v>14</v>
      </c>
      <c r="E19" s="20" t="s">
        <v>14</v>
      </c>
      <c r="F19" s="41">
        <v>100</v>
      </c>
      <c r="G19" s="31">
        <v>9</v>
      </c>
    </row>
    <row r="20" spans="1:7" ht="21" customHeight="1" x14ac:dyDescent="0.2">
      <c r="A20" s="7" t="s">
        <v>4</v>
      </c>
      <c r="B20" s="16">
        <f>SUM(B21+B23+B31+B36+B39+B43)</f>
        <v>40</v>
      </c>
      <c r="C20" s="17">
        <f t="shared" ref="C20:G20" si="2">SUM(C21+C23+C31+C36+C39+C43)</f>
        <v>5.91</v>
      </c>
      <c r="D20" s="17">
        <f>SUM(D23+D31+D36+D39)</f>
        <v>0.88160000000000016</v>
      </c>
      <c r="E20" s="17" t="s">
        <v>14</v>
      </c>
      <c r="F20" s="40">
        <f t="shared" si="2"/>
        <v>17765</v>
      </c>
      <c r="G20" s="30">
        <f t="shared" si="2"/>
        <v>42.515000000000001</v>
      </c>
    </row>
    <row r="21" spans="1:7" ht="15" customHeight="1" x14ac:dyDescent="0.2">
      <c r="A21" s="7" t="s">
        <v>32</v>
      </c>
      <c r="B21" s="16">
        <v>1</v>
      </c>
      <c r="C21" s="17">
        <v>0.4</v>
      </c>
      <c r="D21" s="17" t="s">
        <v>14</v>
      </c>
      <c r="E21" s="17" t="s">
        <v>14</v>
      </c>
      <c r="F21" s="40">
        <v>300</v>
      </c>
      <c r="G21" s="30">
        <v>2</v>
      </c>
    </row>
    <row r="22" spans="1:7" ht="15" customHeight="1" x14ac:dyDescent="0.2">
      <c r="A22" s="7" t="s">
        <v>33</v>
      </c>
      <c r="B22" s="21">
        <v>1</v>
      </c>
      <c r="C22" s="19">
        <v>0.4</v>
      </c>
      <c r="D22" s="20" t="s">
        <v>14</v>
      </c>
      <c r="E22" s="20" t="s">
        <v>14</v>
      </c>
      <c r="F22" s="41">
        <v>300</v>
      </c>
      <c r="G22" s="31">
        <v>2</v>
      </c>
    </row>
    <row r="23" spans="1:7" ht="15" customHeight="1" x14ac:dyDescent="0.2">
      <c r="A23" s="7" t="s">
        <v>34</v>
      </c>
      <c r="B23" s="16">
        <v>10</v>
      </c>
      <c r="C23" s="17">
        <v>1.6300000000000001</v>
      </c>
      <c r="D23" s="17">
        <v>0.38000000000000006</v>
      </c>
      <c r="E23" s="17" t="s">
        <v>14</v>
      </c>
      <c r="F23" s="40">
        <v>4187</v>
      </c>
      <c r="G23" s="30">
        <v>10.840000000000002</v>
      </c>
    </row>
    <row r="24" spans="1:7" ht="15" customHeight="1" x14ac:dyDescent="0.2">
      <c r="A24" s="7" t="s">
        <v>35</v>
      </c>
      <c r="B24" s="21">
        <v>1</v>
      </c>
      <c r="C24" s="19">
        <v>0.12</v>
      </c>
      <c r="D24" s="20" t="s">
        <v>14</v>
      </c>
      <c r="E24" s="20" t="s">
        <v>14</v>
      </c>
      <c r="F24" s="41">
        <v>100</v>
      </c>
      <c r="G24" s="31">
        <v>0.25</v>
      </c>
    </row>
    <row r="25" spans="1:7" ht="15" customHeight="1" x14ac:dyDescent="0.2">
      <c r="A25" s="7" t="s">
        <v>36</v>
      </c>
      <c r="B25" s="21">
        <v>1</v>
      </c>
      <c r="C25" s="19">
        <v>0.01</v>
      </c>
      <c r="D25" s="20" t="s">
        <v>14</v>
      </c>
      <c r="E25" s="20" t="s">
        <v>14</v>
      </c>
      <c r="F25" s="41">
        <v>87</v>
      </c>
      <c r="G25" s="31" t="s">
        <v>14</v>
      </c>
    </row>
    <row r="26" spans="1:7" ht="15" customHeight="1" x14ac:dyDescent="0.2">
      <c r="A26" s="7" t="s">
        <v>37</v>
      </c>
      <c r="B26" s="21">
        <v>1</v>
      </c>
      <c r="C26" s="19">
        <v>0.4</v>
      </c>
      <c r="D26" s="20" t="s">
        <v>14</v>
      </c>
      <c r="E26" s="20" t="s">
        <v>14</v>
      </c>
      <c r="F26" s="41">
        <v>1500</v>
      </c>
      <c r="G26" s="31">
        <v>10</v>
      </c>
    </row>
    <row r="27" spans="1:7" ht="15" customHeight="1" x14ac:dyDescent="0.2">
      <c r="A27" s="7" t="s">
        <v>38</v>
      </c>
      <c r="B27" s="21">
        <v>4</v>
      </c>
      <c r="C27" s="19">
        <v>0.89999999999999991</v>
      </c>
      <c r="D27" s="19">
        <v>0.32</v>
      </c>
      <c r="E27" s="20" t="s">
        <v>14</v>
      </c>
      <c r="F27" s="41">
        <v>600</v>
      </c>
      <c r="G27" s="31">
        <v>0.58000000000000007</v>
      </c>
    </row>
    <row r="28" spans="1:7" ht="15" customHeight="1" x14ac:dyDescent="0.2">
      <c r="A28" s="7" t="s">
        <v>39</v>
      </c>
      <c r="B28" s="21">
        <v>1</v>
      </c>
      <c r="C28" s="19">
        <v>0.12</v>
      </c>
      <c r="D28" s="19">
        <v>0.06</v>
      </c>
      <c r="E28" s="20" t="s">
        <v>14</v>
      </c>
      <c r="F28" s="41">
        <v>1200</v>
      </c>
      <c r="G28" s="31" t="s">
        <v>14</v>
      </c>
    </row>
    <row r="29" spans="1:7" ht="15" customHeight="1" x14ac:dyDescent="0.2">
      <c r="A29" s="7" t="s">
        <v>40</v>
      </c>
      <c r="B29" s="21">
        <v>1</v>
      </c>
      <c r="C29" s="19">
        <v>0.04</v>
      </c>
      <c r="D29" s="20" t="s">
        <v>14</v>
      </c>
      <c r="E29" s="20" t="s">
        <v>14</v>
      </c>
      <c r="F29" s="41">
        <v>400</v>
      </c>
      <c r="G29" s="31" t="s">
        <v>14</v>
      </c>
    </row>
    <row r="30" spans="1:7" ht="15" customHeight="1" x14ac:dyDescent="0.2">
      <c r="A30" s="7" t="s">
        <v>41</v>
      </c>
      <c r="B30" s="21">
        <v>1</v>
      </c>
      <c r="C30" s="19">
        <v>0.04</v>
      </c>
      <c r="D30" s="20" t="s">
        <v>14</v>
      </c>
      <c r="E30" s="20" t="s">
        <v>14</v>
      </c>
      <c r="F30" s="41">
        <v>300</v>
      </c>
      <c r="G30" s="31">
        <v>0.01</v>
      </c>
    </row>
    <row r="31" spans="1:7" ht="15" customHeight="1" x14ac:dyDescent="0.2">
      <c r="A31" s="7" t="s">
        <v>42</v>
      </c>
      <c r="B31" s="16">
        <v>4</v>
      </c>
      <c r="C31" s="17">
        <v>0.22</v>
      </c>
      <c r="D31" s="17">
        <v>1.5999999999999999E-3</v>
      </c>
      <c r="E31" s="17" t="s">
        <v>14</v>
      </c>
      <c r="F31" s="40">
        <v>2319</v>
      </c>
      <c r="G31" s="30">
        <v>0.26</v>
      </c>
    </row>
    <row r="32" spans="1:7" ht="15" customHeight="1" x14ac:dyDescent="0.2">
      <c r="A32" s="7" t="s">
        <v>43</v>
      </c>
      <c r="B32" s="21">
        <v>1</v>
      </c>
      <c r="C32" s="19">
        <v>0.02</v>
      </c>
      <c r="D32" s="20" t="s">
        <v>14</v>
      </c>
      <c r="E32" s="20" t="s">
        <v>14</v>
      </c>
      <c r="F32" s="41">
        <v>10</v>
      </c>
      <c r="G32" s="31">
        <v>0.1</v>
      </c>
    </row>
    <row r="33" spans="1:7" ht="15" customHeight="1" x14ac:dyDescent="0.2">
      <c r="A33" s="7" t="s">
        <v>44</v>
      </c>
      <c r="B33" s="21">
        <v>1</v>
      </c>
      <c r="C33" s="19">
        <v>0.12</v>
      </c>
      <c r="D33" s="19">
        <v>1.5999999999999999E-3</v>
      </c>
      <c r="E33" s="20" t="s">
        <v>14</v>
      </c>
      <c r="F33" s="41">
        <v>2000</v>
      </c>
      <c r="G33" s="31">
        <v>0.15</v>
      </c>
    </row>
    <row r="34" spans="1:7" ht="15" customHeight="1" x14ac:dyDescent="0.2">
      <c r="A34" s="7" t="s">
        <v>45</v>
      </c>
      <c r="B34" s="21">
        <v>1</v>
      </c>
      <c r="C34" s="19">
        <v>0.04</v>
      </c>
      <c r="D34" s="20" t="s">
        <v>14</v>
      </c>
      <c r="E34" s="20" t="s">
        <v>14</v>
      </c>
      <c r="F34" s="41">
        <v>300</v>
      </c>
      <c r="G34" s="31" t="s">
        <v>14</v>
      </c>
    </row>
    <row r="35" spans="1:7" ht="15" customHeight="1" x14ac:dyDescent="0.2">
      <c r="A35" s="7" t="s">
        <v>46</v>
      </c>
      <c r="B35" s="21">
        <v>1</v>
      </c>
      <c r="C35" s="19">
        <v>0.04</v>
      </c>
      <c r="D35" s="20" t="s">
        <v>14</v>
      </c>
      <c r="E35" s="20" t="s">
        <v>14</v>
      </c>
      <c r="F35" s="41">
        <v>9</v>
      </c>
      <c r="G35" s="31">
        <v>0.01</v>
      </c>
    </row>
    <row r="36" spans="1:7" ht="15" customHeight="1" x14ac:dyDescent="0.2">
      <c r="A36" s="7" t="s">
        <v>47</v>
      </c>
      <c r="B36" s="16">
        <v>6</v>
      </c>
      <c r="C36" s="17">
        <v>1.32</v>
      </c>
      <c r="D36" s="17">
        <v>0.16</v>
      </c>
      <c r="E36" s="17" t="s">
        <v>14</v>
      </c>
      <c r="F36" s="40">
        <v>250</v>
      </c>
      <c r="G36" s="30">
        <v>21.15</v>
      </c>
    </row>
    <row r="37" spans="1:7" ht="15" customHeight="1" x14ac:dyDescent="0.2">
      <c r="A37" s="7" t="s">
        <v>48</v>
      </c>
      <c r="B37" s="21">
        <v>5</v>
      </c>
      <c r="C37" s="20">
        <v>1.24</v>
      </c>
      <c r="D37" s="19">
        <v>0.16000000000000003</v>
      </c>
      <c r="E37" s="20" t="s">
        <v>14</v>
      </c>
      <c r="F37" s="41" t="s">
        <v>14</v>
      </c>
      <c r="G37" s="31">
        <v>18.149999999999999</v>
      </c>
    </row>
    <row r="38" spans="1:7" ht="15" customHeight="1" x14ac:dyDescent="0.2">
      <c r="A38" s="7" t="s">
        <v>49</v>
      </c>
      <c r="B38" s="21">
        <v>1</v>
      </c>
      <c r="C38" s="19">
        <v>7.9999999999999988E-2</v>
      </c>
      <c r="D38" s="20" t="s">
        <v>14</v>
      </c>
      <c r="E38" s="20" t="s">
        <v>14</v>
      </c>
      <c r="F38" s="41">
        <v>250</v>
      </c>
      <c r="G38" s="31">
        <v>3</v>
      </c>
    </row>
    <row r="39" spans="1:7" ht="15" customHeight="1" x14ac:dyDescent="0.2">
      <c r="A39" s="7" t="s">
        <v>50</v>
      </c>
      <c r="B39" s="16">
        <v>4</v>
      </c>
      <c r="C39" s="17">
        <v>0.60000000000000009</v>
      </c>
      <c r="D39" s="17">
        <v>0.34</v>
      </c>
      <c r="E39" s="17" t="s">
        <v>14</v>
      </c>
      <c r="F39" s="40">
        <v>300</v>
      </c>
      <c r="G39" s="30">
        <v>4</v>
      </c>
    </row>
    <row r="40" spans="1:7" ht="15" customHeight="1" x14ac:dyDescent="0.2">
      <c r="A40" s="7" t="s">
        <v>304</v>
      </c>
      <c r="B40" s="21">
        <v>2</v>
      </c>
      <c r="C40" s="19">
        <v>0.4</v>
      </c>
      <c r="D40" s="19">
        <v>0.32</v>
      </c>
      <c r="E40" s="20" t="s">
        <v>14</v>
      </c>
      <c r="F40" s="41">
        <v>300</v>
      </c>
      <c r="G40" s="31">
        <v>0.5</v>
      </c>
    </row>
    <row r="41" spans="1:7" ht="15" customHeight="1" x14ac:dyDescent="0.2">
      <c r="A41" s="7" t="s">
        <v>51</v>
      </c>
      <c r="B41" s="21">
        <v>1</v>
      </c>
      <c r="C41" s="19">
        <v>0.12</v>
      </c>
      <c r="D41" s="19">
        <v>0.02</v>
      </c>
      <c r="E41" s="20" t="s">
        <v>14</v>
      </c>
      <c r="F41" s="41" t="s">
        <v>14</v>
      </c>
      <c r="G41" s="31">
        <v>0.5</v>
      </c>
    </row>
    <row r="42" spans="1:7" ht="15" customHeight="1" x14ac:dyDescent="0.2">
      <c r="A42" s="7" t="s">
        <v>52</v>
      </c>
      <c r="B42" s="21">
        <v>1</v>
      </c>
      <c r="C42" s="19">
        <v>0.08</v>
      </c>
      <c r="D42" s="20" t="s">
        <v>14</v>
      </c>
      <c r="E42" s="20" t="s">
        <v>14</v>
      </c>
      <c r="F42" s="41" t="s">
        <v>14</v>
      </c>
      <c r="G42" s="31">
        <v>3</v>
      </c>
    </row>
    <row r="43" spans="1:7" ht="15" customHeight="1" x14ac:dyDescent="0.2">
      <c r="A43" s="7" t="s">
        <v>53</v>
      </c>
      <c r="B43" s="16">
        <v>15</v>
      </c>
      <c r="C43" s="17">
        <v>1.7400000000000004</v>
      </c>
      <c r="D43" s="17" t="s">
        <v>14</v>
      </c>
      <c r="E43" s="17" t="s">
        <v>14</v>
      </c>
      <c r="F43" s="40">
        <v>10409</v>
      </c>
      <c r="G43" s="30">
        <v>4.2649999999999997</v>
      </c>
    </row>
    <row r="44" spans="1:7" ht="15" customHeight="1" x14ac:dyDescent="0.2">
      <c r="A44" s="7" t="s">
        <v>54</v>
      </c>
      <c r="B44" s="21">
        <v>2</v>
      </c>
      <c r="C44" s="19">
        <v>0.33999999999999997</v>
      </c>
      <c r="D44" s="20" t="s">
        <v>14</v>
      </c>
      <c r="E44" s="20" t="s">
        <v>14</v>
      </c>
      <c r="F44" s="41">
        <v>7300</v>
      </c>
      <c r="G44" s="31">
        <v>0.02</v>
      </c>
    </row>
    <row r="45" spans="1:7" ht="15" customHeight="1" x14ac:dyDescent="0.2">
      <c r="A45" s="7" t="s">
        <v>55</v>
      </c>
      <c r="B45" s="21">
        <v>2</v>
      </c>
      <c r="C45" s="19">
        <v>0.6399999999999999</v>
      </c>
      <c r="D45" s="20" t="s">
        <v>14</v>
      </c>
      <c r="E45" s="20" t="s">
        <v>14</v>
      </c>
      <c r="F45" s="41">
        <v>850</v>
      </c>
      <c r="G45" s="31">
        <v>1</v>
      </c>
    </row>
    <row r="46" spans="1:7" ht="15" customHeight="1" x14ac:dyDescent="0.2">
      <c r="A46" s="7" t="s">
        <v>56</v>
      </c>
      <c r="B46" s="21">
        <v>1</v>
      </c>
      <c r="C46" s="19">
        <v>0.02</v>
      </c>
      <c r="D46" s="20" t="s">
        <v>14</v>
      </c>
      <c r="E46" s="20" t="s">
        <v>14</v>
      </c>
      <c r="F46" s="41">
        <v>250</v>
      </c>
      <c r="G46" s="31">
        <v>0.5</v>
      </c>
    </row>
    <row r="47" spans="1:7" ht="15" customHeight="1" x14ac:dyDescent="0.2">
      <c r="A47" s="7" t="s">
        <v>57</v>
      </c>
      <c r="B47" s="21">
        <v>7</v>
      </c>
      <c r="C47" s="19">
        <v>0.57999999999999996</v>
      </c>
      <c r="D47" s="20" t="s">
        <v>14</v>
      </c>
      <c r="E47" s="20" t="s">
        <v>14</v>
      </c>
      <c r="F47" s="41">
        <v>1700</v>
      </c>
      <c r="G47" s="31">
        <v>1.2350000000000001</v>
      </c>
    </row>
    <row r="48" spans="1:7" ht="15" customHeight="1" x14ac:dyDescent="0.2">
      <c r="A48" s="7" t="s">
        <v>58</v>
      </c>
      <c r="B48" s="21">
        <v>1</v>
      </c>
      <c r="C48" s="19">
        <v>0.08</v>
      </c>
      <c r="D48" s="20" t="s">
        <v>14</v>
      </c>
      <c r="E48" s="20" t="s">
        <v>14</v>
      </c>
      <c r="F48" s="41">
        <v>300</v>
      </c>
      <c r="G48" s="31">
        <v>1</v>
      </c>
    </row>
    <row r="49" spans="1:7" ht="15" customHeight="1" x14ac:dyDescent="0.2">
      <c r="A49" s="7" t="s">
        <v>59</v>
      </c>
      <c r="B49" s="21">
        <v>1</v>
      </c>
      <c r="C49" s="19">
        <v>0.04</v>
      </c>
      <c r="D49" s="20" t="s">
        <v>14</v>
      </c>
      <c r="E49" s="20" t="s">
        <v>14</v>
      </c>
      <c r="F49" s="41">
        <v>9</v>
      </c>
      <c r="G49" s="31">
        <v>0.01</v>
      </c>
    </row>
    <row r="50" spans="1:7" ht="15" customHeight="1" x14ac:dyDescent="0.2">
      <c r="A50" s="7" t="s">
        <v>60</v>
      </c>
      <c r="B50" s="21">
        <v>1</v>
      </c>
      <c r="C50" s="19">
        <v>0.04</v>
      </c>
      <c r="D50" s="20" t="s">
        <v>14</v>
      </c>
      <c r="E50" s="20" t="s">
        <v>14</v>
      </c>
      <c r="F50" s="41" t="s">
        <v>14</v>
      </c>
      <c r="G50" s="31">
        <v>0.5</v>
      </c>
    </row>
    <row r="51" spans="1:7" ht="21" customHeight="1" x14ac:dyDescent="0.2">
      <c r="A51" s="7" t="s">
        <v>5</v>
      </c>
      <c r="B51" s="16">
        <f>SUM(B52+B57+B59)</f>
        <v>7</v>
      </c>
      <c r="C51" s="17">
        <f>SUM(C52+C57+C59)</f>
        <v>41.820000000000007</v>
      </c>
      <c r="D51" s="17">
        <f>SUM(D52)</f>
        <v>10.000000000000002</v>
      </c>
      <c r="E51" s="17" t="s">
        <v>14</v>
      </c>
      <c r="F51" s="40">
        <f t="shared" ref="F51:G51" si="3">SUM(F52+F57+F59)</f>
        <v>11801</v>
      </c>
      <c r="G51" s="30">
        <f t="shared" si="3"/>
        <v>34.700000000000003</v>
      </c>
    </row>
    <row r="52" spans="1:7" ht="15" customHeight="1" x14ac:dyDescent="0.2">
      <c r="A52" s="7" t="s">
        <v>61</v>
      </c>
      <c r="B52" s="16">
        <v>5</v>
      </c>
      <c r="C52" s="17">
        <v>41.480000000000004</v>
      </c>
      <c r="D52" s="17">
        <v>10.000000000000002</v>
      </c>
      <c r="E52" s="17" t="s">
        <v>14</v>
      </c>
      <c r="F52" s="40">
        <v>11160</v>
      </c>
      <c r="G52" s="30">
        <v>32.200000000000003</v>
      </c>
    </row>
    <row r="53" spans="1:7" ht="15" customHeight="1" x14ac:dyDescent="0.2">
      <c r="A53" s="7" t="s">
        <v>62</v>
      </c>
      <c r="B53" s="21">
        <v>2</v>
      </c>
      <c r="C53" s="20">
        <v>1.2000000000000002</v>
      </c>
      <c r="D53" s="20" t="s">
        <v>14</v>
      </c>
      <c r="E53" s="20" t="s">
        <v>14</v>
      </c>
      <c r="F53" s="41">
        <v>8100</v>
      </c>
      <c r="G53" s="31">
        <v>22.1</v>
      </c>
    </row>
    <row r="54" spans="1:7" ht="15" customHeight="1" x14ac:dyDescent="0.2">
      <c r="A54" s="7" t="s">
        <v>63</v>
      </c>
      <c r="B54" s="21">
        <v>1</v>
      </c>
      <c r="C54" s="19">
        <v>0.2</v>
      </c>
      <c r="D54" s="20" t="s">
        <v>14</v>
      </c>
      <c r="E54" s="20" t="s">
        <v>14</v>
      </c>
      <c r="F54" s="41">
        <v>60</v>
      </c>
      <c r="G54" s="31">
        <v>0.1</v>
      </c>
    </row>
    <row r="55" spans="1:7" ht="15" customHeight="1" x14ac:dyDescent="0.2">
      <c r="A55" s="7" t="s">
        <v>64</v>
      </c>
      <c r="B55" s="21">
        <v>1</v>
      </c>
      <c r="C55" s="19">
        <v>0.08</v>
      </c>
      <c r="D55" s="20" t="s">
        <v>14</v>
      </c>
      <c r="E55" s="20" t="s">
        <v>14</v>
      </c>
      <c r="F55" s="41" t="s">
        <v>14</v>
      </c>
      <c r="G55" s="31" t="s">
        <v>14</v>
      </c>
    </row>
    <row r="56" spans="1:7" ht="15" customHeight="1" x14ac:dyDescent="0.2">
      <c r="A56" s="7" t="s">
        <v>65</v>
      </c>
      <c r="B56" s="21">
        <v>1</v>
      </c>
      <c r="C56" s="20">
        <v>40</v>
      </c>
      <c r="D56" s="20">
        <v>10</v>
      </c>
      <c r="E56" s="20" t="s">
        <v>14</v>
      </c>
      <c r="F56" s="41">
        <v>3000</v>
      </c>
      <c r="G56" s="31">
        <v>10</v>
      </c>
    </row>
    <row r="57" spans="1:7" ht="15" customHeight="1" x14ac:dyDescent="0.2">
      <c r="A57" s="7" t="s">
        <v>66</v>
      </c>
      <c r="B57" s="16">
        <v>1</v>
      </c>
      <c r="C57" s="17">
        <v>1.9999999999999997E-2</v>
      </c>
      <c r="D57" s="17" t="s">
        <v>14</v>
      </c>
      <c r="E57" s="17" t="s">
        <v>14</v>
      </c>
      <c r="F57" s="40">
        <v>141</v>
      </c>
      <c r="G57" s="30">
        <v>2</v>
      </c>
    </row>
    <row r="58" spans="1:7" ht="15" customHeight="1" x14ac:dyDescent="0.2">
      <c r="A58" s="7" t="s">
        <v>67</v>
      </c>
      <c r="B58" s="21">
        <v>1</v>
      </c>
      <c r="C58" s="19">
        <v>1.9999999999999997E-2</v>
      </c>
      <c r="D58" s="20" t="s">
        <v>14</v>
      </c>
      <c r="E58" s="20" t="s">
        <v>14</v>
      </c>
      <c r="F58" s="41">
        <v>141</v>
      </c>
      <c r="G58" s="31">
        <v>2</v>
      </c>
    </row>
    <row r="59" spans="1:7" ht="15" customHeight="1" x14ac:dyDescent="0.2">
      <c r="A59" s="7" t="s">
        <v>68</v>
      </c>
      <c r="B59" s="16">
        <v>1</v>
      </c>
      <c r="C59" s="17">
        <v>0.32</v>
      </c>
      <c r="D59" s="17" t="s">
        <v>14</v>
      </c>
      <c r="E59" s="17" t="s">
        <v>14</v>
      </c>
      <c r="F59" s="40">
        <v>500</v>
      </c>
      <c r="G59" s="30">
        <v>0.5</v>
      </c>
    </row>
    <row r="60" spans="1:7" ht="15" customHeight="1" x14ac:dyDescent="0.2">
      <c r="A60" s="7" t="s">
        <v>69</v>
      </c>
      <c r="B60" s="21">
        <v>1</v>
      </c>
      <c r="C60" s="19">
        <v>0.32</v>
      </c>
      <c r="D60" s="20" t="s">
        <v>14</v>
      </c>
      <c r="E60" s="20" t="s">
        <v>14</v>
      </c>
      <c r="F60" s="41">
        <v>500</v>
      </c>
      <c r="G60" s="31">
        <v>0.5</v>
      </c>
    </row>
    <row r="61" spans="1:7" ht="21" customHeight="1" x14ac:dyDescent="0.2">
      <c r="A61" s="7" t="s">
        <v>6</v>
      </c>
      <c r="B61" s="16">
        <f>SUM(B62+B65+B71+B74+B76+B82+B86+B91+B93+B95+B97+B100+B104)</f>
        <v>45</v>
      </c>
      <c r="C61" s="17">
        <f>SUM(C62+C65+C71+C74+C76+C82+C86+C91+C93+C95+C97+C100+C104)</f>
        <v>21.580799999999996</v>
      </c>
      <c r="D61" s="17">
        <f>SUM(D62+D65+D71+D76+D91)</f>
        <v>0.96000000000000019</v>
      </c>
      <c r="E61" s="17">
        <f>SUM(E62)</f>
        <v>1</v>
      </c>
      <c r="F61" s="40">
        <f>SUM(F62+F65+F71+F76+F82+F86+F91+F93+F95+F97+F100+F104)</f>
        <v>102533</v>
      </c>
      <c r="G61" s="30">
        <f>SUM(G62+G65+G76+G82+G86+G91+G93+G95+G97+G100+G104)</f>
        <v>154.60999999999999</v>
      </c>
    </row>
    <row r="62" spans="1:7" ht="15" customHeight="1" x14ac:dyDescent="0.2">
      <c r="A62" s="7" t="s">
        <v>70</v>
      </c>
      <c r="B62" s="16">
        <v>3</v>
      </c>
      <c r="C62" s="17">
        <v>4</v>
      </c>
      <c r="D62" s="17">
        <v>0.5</v>
      </c>
      <c r="E62" s="17">
        <v>1</v>
      </c>
      <c r="F62" s="40">
        <v>53500</v>
      </c>
      <c r="G62" s="30">
        <v>71</v>
      </c>
    </row>
    <row r="63" spans="1:7" ht="15" customHeight="1" x14ac:dyDescent="0.2">
      <c r="A63" s="7" t="s">
        <v>71</v>
      </c>
      <c r="B63" s="21">
        <v>1</v>
      </c>
      <c r="C63" s="19">
        <v>0.5</v>
      </c>
      <c r="D63" s="19">
        <v>0.5</v>
      </c>
      <c r="E63" s="20" t="s">
        <v>14</v>
      </c>
      <c r="F63" s="41" t="s">
        <v>14</v>
      </c>
      <c r="G63" s="31" t="s">
        <v>14</v>
      </c>
    </row>
    <row r="64" spans="1:7" ht="15" customHeight="1" x14ac:dyDescent="0.2">
      <c r="A64" s="7" t="s">
        <v>72</v>
      </c>
      <c r="B64" s="21">
        <v>2</v>
      </c>
      <c r="C64" s="20">
        <v>3.5</v>
      </c>
      <c r="D64" s="20" t="s">
        <v>14</v>
      </c>
      <c r="E64" s="20">
        <v>1</v>
      </c>
      <c r="F64" s="41">
        <v>53500</v>
      </c>
      <c r="G64" s="31">
        <v>71</v>
      </c>
    </row>
    <row r="65" spans="1:7" ht="15" customHeight="1" x14ac:dyDescent="0.2">
      <c r="A65" s="7" t="s">
        <v>73</v>
      </c>
      <c r="B65" s="16">
        <v>6</v>
      </c>
      <c r="C65" s="17">
        <v>3.2399999999999993</v>
      </c>
      <c r="D65" s="17">
        <v>2.0000000000000004E-2</v>
      </c>
      <c r="E65" s="17" t="s">
        <v>14</v>
      </c>
      <c r="F65" s="40">
        <v>3518</v>
      </c>
      <c r="G65" s="30">
        <v>39.559999999999995</v>
      </c>
    </row>
    <row r="66" spans="1:7" ht="15.75" customHeight="1" x14ac:dyDescent="0.2">
      <c r="A66" s="7" t="s">
        <v>305</v>
      </c>
      <c r="B66" s="21">
        <v>2</v>
      </c>
      <c r="C66" s="20">
        <v>2</v>
      </c>
      <c r="D66" s="20" t="s">
        <v>14</v>
      </c>
      <c r="E66" s="20" t="s">
        <v>14</v>
      </c>
      <c r="F66" s="41">
        <v>318</v>
      </c>
      <c r="G66" s="31">
        <v>20.060000000000002</v>
      </c>
    </row>
    <row r="67" spans="1:7" ht="15" customHeight="1" x14ac:dyDescent="0.2">
      <c r="A67" s="7" t="s">
        <v>74</v>
      </c>
      <c r="B67" s="21">
        <v>1</v>
      </c>
      <c r="C67" s="19">
        <v>0.4</v>
      </c>
      <c r="D67" s="20" t="s">
        <v>14</v>
      </c>
      <c r="E67" s="20" t="s">
        <v>14</v>
      </c>
      <c r="F67" s="41">
        <v>1100</v>
      </c>
      <c r="G67" s="31">
        <v>11</v>
      </c>
    </row>
    <row r="68" spans="1:7" ht="15" customHeight="1" x14ac:dyDescent="0.2">
      <c r="A68" s="7" t="s">
        <v>75</v>
      </c>
      <c r="B68" s="21">
        <v>1</v>
      </c>
      <c r="C68" s="19">
        <v>0.2</v>
      </c>
      <c r="D68" s="19">
        <v>0.01</v>
      </c>
      <c r="E68" s="20" t="s">
        <v>14</v>
      </c>
      <c r="F68" s="41">
        <v>600</v>
      </c>
      <c r="G68" s="31" t="s">
        <v>14</v>
      </c>
    </row>
    <row r="69" spans="1:7" ht="15" customHeight="1" x14ac:dyDescent="0.2">
      <c r="A69" s="7" t="s">
        <v>76</v>
      </c>
      <c r="B69" s="21">
        <v>1</v>
      </c>
      <c r="C69" s="19">
        <v>0.4</v>
      </c>
      <c r="D69" s="20" t="s">
        <v>14</v>
      </c>
      <c r="E69" s="20" t="s">
        <v>14</v>
      </c>
      <c r="F69" s="41">
        <v>1000</v>
      </c>
      <c r="G69" s="31">
        <v>5</v>
      </c>
    </row>
    <row r="70" spans="1:7" ht="15" customHeight="1" x14ac:dyDescent="0.2">
      <c r="A70" s="7" t="s">
        <v>77</v>
      </c>
      <c r="B70" s="21">
        <v>1</v>
      </c>
      <c r="C70" s="19">
        <v>0.24</v>
      </c>
      <c r="D70" s="19">
        <v>0.01</v>
      </c>
      <c r="E70" s="20" t="s">
        <v>14</v>
      </c>
      <c r="F70" s="41">
        <v>500</v>
      </c>
      <c r="G70" s="31">
        <v>3.5</v>
      </c>
    </row>
    <row r="71" spans="1:7" ht="15" customHeight="1" x14ac:dyDescent="0.2">
      <c r="A71" s="7" t="s">
        <v>78</v>
      </c>
      <c r="B71" s="16">
        <v>2</v>
      </c>
      <c r="C71" s="17">
        <v>0.06</v>
      </c>
      <c r="D71" s="17">
        <v>0.04</v>
      </c>
      <c r="E71" s="17" t="s">
        <v>14</v>
      </c>
      <c r="F71" s="40">
        <v>150</v>
      </c>
      <c r="G71" s="30" t="s">
        <v>14</v>
      </c>
    </row>
    <row r="72" spans="1:7" ht="15" customHeight="1" x14ac:dyDescent="0.2">
      <c r="A72" s="7" t="s">
        <v>306</v>
      </c>
      <c r="B72" s="21">
        <v>1</v>
      </c>
      <c r="C72" s="19">
        <v>0.02</v>
      </c>
      <c r="D72" s="20" t="s">
        <v>14</v>
      </c>
      <c r="E72" s="20" t="s">
        <v>14</v>
      </c>
      <c r="F72" s="41">
        <v>150</v>
      </c>
      <c r="G72" s="31" t="s">
        <v>14</v>
      </c>
    </row>
    <row r="73" spans="1:7" ht="15" customHeight="1" x14ac:dyDescent="0.2">
      <c r="A73" s="7" t="s">
        <v>79</v>
      </c>
      <c r="B73" s="21">
        <v>1</v>
      </c>
      <c r="C73" s="19">
        <v>3.9999999999999994E-2</v>
      </c>
      <c r="D73" s="19">
        <v>3.9999999999999994E-2</v>
      </c>
      <c r="E73" s="20" t="s">
        <v>14</v>
      </c>
      <c r="F73" s="41" t="s">
        <v>14</v>
      </c>
      <c r="G73" s="31" t="s">
        <v>14</v>
      </c>
    </row>
    <row r="74" spans="1:7" ht="15" customHeight="1" x14ac:dyDescent="0.2">
      <c r="A74" s="7" t="s">
        <v>80</v>
      </c>
      <c r="B74" s="16">
        <v>1</v>
      </c>
      <c r="C74" s="17">
        <v>0.4</v>
      </c>
      <c r="D74" s="17" t="s">
        <v>14</v>
      </c>
      <c r="E74" s="17" t="s">
        <v>14</v>
      </c>
      <c r="F74" s="40" t="s">
        <v>14</v>
      </c>
      <c r="G74" s="30" t="s">
        <v>14</v>
      </c>
    </row>
    <row r="75" spans="1:7" ht="15" customHeight="1" x14ac:dyDescent="0.2">
      <c r="A75" s="7" t="s">
        <v>81</v>
      </c>
      <c r="B75" s="21">
        <v>1</v>
      </c>
      <c r="C75" s="19">
        <v>0.4</v>
      </c>
      <c r="D75" s="20" t="s">
        <v>14</v>
      </c>
      <c r="E75" s="20" t="s">
        <v>14</v>
      </c>
      <c r="F75" s="41" t="s">
        <v>14</v>
      </c>
      <c r="G75" s="31" t="s">
        <v>14</v>
      </c>
    </row>
    <row r="76" spans="1:7" ht="15" customHeight="1" x14ac:dyDescent="0.2">
      <c r="A76" s="7" t="s">
        <v>82</v>
      </c>
      <c r="B76" s="16">
        <v>13</v>
      </c>
      <c r="C76" s="17">
        <v>6.5600000000000005</v>
      </c>
      <c r="D76" s="17">
        <v>0.20000000000000004</v>
      </c>
      <c r="E76" s="17" t="s">
        <v>14</v>
      </c>
      <c r="F76" s="40">
        <v>27020</v>
      </c>
      <c r="G76" s="30">
        <v>11.099999999999998</v>
      </c>
    </row>
    <row r="77" spans="1:7" ht="15" customHeight="1" x14ac:dyDescent="0.2">
      <c r="A77" s="7" t="s">
        <v>83</v>
      </c>
      <c r="B77" s="21">
        <v>2</v>
      </c>
      <c r="C77" s="20">
        <v>1.2000000000000002</v>
      </c>
      <c r="D77" s="20" t="s">
        <v>14</v>
      </c>
      <c r="E77" s="20" t="s">
        <v>14</v>
      </c>
      <c r="F77" s="41">
        <v>3200</v>
      </c>
      <c r="G77" s="31">
        <v>0.1</v>
      </c>
    </row>
    <row r="78" spans="1:7" ht="15" customHeight="1" x14ac:dyDescent="0.2">
      <c r="A78" s="7" t="s">
        <v>84</v>
      </c>
      <c r="B78" s="21">
        <v>4</v>
      </c>
      <c r="C78" s="20">
        <v>2.2999999999999998</v>
      </c>
      <c r="D78" s="20" t="s">
        <v>14</v>
      </c>
      <c r="E78" s="20" t="s">
        <v>14</v>
      </c>
      <c r="F78" s="41">
        <v>10300.000000000002</v>
      </c>
      <c r="G78" s="31">
        <v>5</v>
      </c>
    </row>
    <row r="79" spans="1:7" ht="15" customHeight="1" x14ac:dyDescent="0.2">
      <c r="A79" s="7" t="s">
        <v>85</v>
      </c>
      <c r="B79" s="21">
        <v>1</v>
      </c>
      <c r="C79" s="19">
        <v>0.04</v>
      </c>
      <c r="D79" s="20" t="s">
        <v>14</v>
      </c>
      <c r="E79" s="20" t="s">
        <v>14</v>
      </c>
      <c r="F79" s="41">
        <v>500</v>
      </c>
      <c r="G79" s="31" t="s">
        <v>14</v>
      </c>
    </row>
    <row r="80" spans="1:7" ht="15" customHeight="1" x14ac:dyDescent="0.2">
      <c r="A80" s="7" t="s">
        <v>86</v>
      </c>
      <c r="B80" s="21">
        <v>5</v>
      </c>
      <c r="C80" s="20">
        <v>3</v>
      </c>
      <c r="D80" s="19">
        <v>0.19999999999999998</v>
      </c>
      <c r="E80" s="20" t="s">
        <v>14</v>
      </c>
      <c r="F80" s="41">
        <v>13000</v>
      </c>
      <c r="G80" s="31">
        <v>6</v>
      </c>
    </row>
    <row r="81" spans="1:7" ht="15" customHeight="1" x14ac:dyDescent="0.2">
      <c r="A81" s="7" t="s">
        <v>87</v>
      </c>
      <c r="B81" s="21">
        <v>1</v>
      </c>
      <c r="C81" s="19">
        <v>0.02</v>
      </c>
      <c r="D81" s="20" t="s">
        <v>14</v>
      </c>
      <c r="E81" s="20" t="s">
        <v>14</v>
      </c>
      <c r="F81" s="41">
        <v>20</v>
      </c>
      <c r="G81" s="31" t="s">
        <v>14</v>
      </c>
    </row>
    <row r="82" spans="1:7" ht="15" customHeight="1" x14ac:dyDescent="0.2">
      <c r="A82" s="7" t="s">
        <v>88</v>
      </c>
      <c r="B82" s="16">
        <v>3</v>
      </c>
      <c r="C82" s="17">
        <v>0.11</v>
      </c>
      <c r="D82" s="17" t="s">
        <v>14</v>
      </c>
      <c r="E82" s="17" t="s">
        <v>14</v>
      </c>
      <c r="F82" s="40">
        <v>960</v>
      </c>
      <c r="G82" s="30">
        <v>7.0000000000000007E-2</v>
      </c>
    </row>
    <row r="83" spans="1:7" ht="15" customHeight="1" x14ac:dyDescent="0.2">
      <c r="A83" s="7" t="s">
        <v>89</v>
      </c>
      <c r="B83" s="21">
        <v>1</v>
      </c>
      <c r="C83" s="19">
        <v>0.02</v>
      </c>
      <c r="D83" s="20" t="s">
        <v>14</v>
      </c>
      <c r="E83" s="20" t="s">
        <v>14</v>
      </c>
      <c r="F83" s="41">
        <v>300</v>
      </c>
      <c r="G83" s="31" t="s">
        <v>14</v>
      </c>
    </row>
    <row r="84" spans="1:7" ht="15" customHeight="1" x14ac:dyDescent="0.2">
      <c r="A84" s="7" t="s">
        <v>90</v>
      </c>
      <c r="B84" s="21">
        <v>1</v>
      </c>
      <c r="C84" s="19">
        <v>0.01</v>
      </c>
      <c r="D84" s="20" t="s">
        <v>14</v>
      </c>
      <c r="E84" s="20" t="s">
        <v>14</v>
      </c>
      <c r="F84" s="41">
        <v>60</v>
      </c>
      <c r="G84" s="31">
        <v>7.0000000000000007E-2</v>
      </c>
    </row>
    <row r="85" spans="1:7" ht="15" customHeight="1" x14ac:dyDescent="0.2">
      <c r="A85" s="7" t="s">
        <v>91</v>
      </c>
      <c r="B85" s="21">
        <v>1</v>
      </c>
      <c r="C85" s="19">
        <v>7.9999999999999988E-2</v>
      </c>
      <c r="D85" s="20" t="s">
        <v>14</v>
      </c>
      <c r="E85" s="20" t="s">
        <v>14</v>
      </c>
      <c r="F85" s="41">
        <v>600</v>
      </c>
      <c r="G85" s="31" t="s">
        <v>14</v>
      </c>
    </row>
    <row r="86" spans="1:7" ht="15" customHeight="1" x14ac:dyDescent="0.2">
      <c r="A86" s="7" t="s">
        <v>92</v>
      </c>
      <c r="B86" s="16">
        <v>6</v>
      </c>
      <c r="C86" s="17">
        <v>1.0508000000000002</v>
      </c>
      <c r="D86" s="17" t="s">
        <v>14</v>
      </c>
      <c r="E86" s="17" t="s">
        <v>14</v>
      </c>
      <c r="F86" s="40">
        <v>2345</v>
      </c>
      <c r="G86" s="30">
        <v>1.25</v>
      </c>
    </row>
    <row r="87" spans="1:7" ht="15" customHeight="1" x14ac:dyDescent="0.2">
      <c r="A87" s="7" t="s">
        <v>307</v>
      </c>
      <c r="B87" s="21">
        <v>2</v>
      </c>
      <c r="C87" s="19">
        <v>2.0799999999999999E-2</v>
      </c>
      <c r="D87" s="20" t="s">
        <v>14</v>
      </c>
      <c r="E87" s="20" t="s">
        <v>14</v>
      </c>
      <c r="F87" s="41" t="s">
        <v>14</v>
      </c>
      <c r="G87" s="31" t="s">
        <v>14</v>
      </c>
    </row>
    <row r="88" spans="1:7" ht="15" customHeight="1" x14ac:dyDescent="0.2">
      <c r="A88" s="7" t="s">
        <v>93</v>
      </c>
      <c r="B88" s="21">
        <v>2</v>
      </c>
      <c r="C88" s="19">
        <v>0.91999999999999993</v>
      </c>
      <c r="D88" s="20" t="s">
        <v>14</v>
      </c>
      <c r="E88" s="20" t="s">
        <v>14</v>
      </c>
      <c r="F88" s="41">
        <v>2045</v>
      </c>
      <c r="G88" s="31">
        <v>1.05</v>
      </c>
    </row>
    <row r="89" spans="1:7" ht="15" customHeight="1" x14ac:dyDescent="0.2">
      <c r="A89" s="7" t="s">
        <v>94</v>
      </c>
      <c r="B89" s="21">
        <v>1</v>
      </c>
      <c r="C89" s="19">
        <v>0.1</v>
      </c>
      <c r="D89" s="20" t="s">
        <v>14</v>
      </c>
      <c r="E89" s="20" t="s">
        <v>14</v>
      </c>
      <c r="F89" s="41" t="s">
        <v>14</v>
      </c>
      <c r="G89" s="31" t="s">
        <v>14</v>
      </c>
    </row>
    <row r="90" spans="1:7" ht="15" customHeight="1" x14ac:dyDescent="0.2">
      <c r="A90" s="7" t="s">
        <v>95</v>
      </c>
      <c r="B90" s="21">
        <v>1</v>
      </c>
      <c r="C90" s="19">
        <v>0.01</v>
      </c>
      <c r="D90" s="20" t="s">
        <v>14</v>
      </c>
      <c r="E90" s="20" t="s">
        <v>14</v>
      </c>
      <c r="F90" s="41">
        <v>300</v>
      </c>
      <c r="G90" s="31">
        <v>0.2</v>
      </c>
    </row>
    <row r="91" spans="1:7" ht="15" customHeight="1" x14ac:dyDescent="0.2">
      <c r="A91" s="7" t="s">
        <v>96</v>
      </c>
      <c r="B91" s="16">
        <v>1</v>
      </c>
      <c r="C91" s="17">
        <v>1</v>
      </c>
      <c r="D91" s="17">
        <v>0.2</v>
      </c>
      <c r="E91" s="17" t="s">
        <v>14</v>
      </c>
      <c r="F91" s="40">
        <v>900</v>
      </c>
      <c r="G91" s="30">
        <v>16</v>
      </c>
    </row>
    <row r="92" spans="1:7" ht="15" customHeight="1" x14ac:dyDescent="0.2">
      <c r="A92" s="7" t="s">
        <v>308</v>
      </c>
      <c r="B92" s="21">
        <v>1</v>
      </c>
      <c r="C92" s="20">
        <v>1</v>
      </c>
      <c r="D92" s="19">
        <v>0.2</v>
      </c>
      <c r="E92" s="20" t="s">
        <v>14</v>
      </c>
      <c r="F92" s="41">
        <v>900</v>
      </c>
      <c r="G92" s="31">
        <v>16</v>
      </c>
    </row>
    <row r="93" spans="1:7" ht="15" customHeight="1" x14ac:dyDescent="0.2">
      <c r="A93" s="7" t="s">
        <v>97</v>
      </c>
      <c r="B93" s="16">
        <v>1</v>
      </c>
      <c r="C93" s="17">
        <v>0.02</v>
      </c>
      <c r="D93" s="17" t="s">
        <v>14</v>
      </c>
      <c r="E93" s="17" t="s">
        <v>14</v>
      </c>
      <c r="F93" s="40">
        <v>250</v>
      </c>
      <c r="G93" s="30">
        <v>0.4</v>
      </c>
    </row>
    <row r="94" spans="1:7" ht="15" customHeight="1" x14ac:dyDescent="0.2">
      <c r="A94" s="7" t="s">
        <v>98</v>
      </c>
      <c r="B94" s="21">
        <v>1</v>
      </c>
      <c r="C94" s="19">
        <v>0.02</v>
      </c>
      <c r="D94" s="20" t="s">
        <v>14</v>
      </c>
      <c r="E94" s="20" t="s">
        <v>14</v>
      </c>
      <c r="F94" s="41">
        <v>250</v>
      </c>
      <c r="G94" s="31">
        <v>0.4</v>
      </c>
    </row>
    <row r="95" spans="1:7" ht="15" customHeight="1" x14ac:dyDescent="0.2">
      <c r="A95" s="7" t="s">
        <v>99</v>
      </c>
      <c r="B95" s="16">
        <v>2</v>
      </c>
      <c r="C95" s="17">
        <v>0.89999999999999991</v>
      </c>
      <c r="D95" s="17" t="s">
        <v>14</v>
      </c>
      <c r="E95" s="17" t="s">
        <v>14</v>
      </c>
      <c r="F95" s="40">
        <v>5200</v>
      </c>
      <c r="G95" s="30">
        <v>10</v>
      </c>
    </row>
    <row r="96" spans="1:7" ht="15" customHeight="1" x14ac:dyDescent="0.2">
      <c r="A96" s="7" t="s">
        <v>309</v>
      </c>
      <c r="B96" s="21">
        <v>2</v>
      </c>
      <c r="C96" s="19">
        <v>0.89999999999999991</v>
      </c>
      <c r="D96" s="20" t="s">
        <v>14</v>
      </c>
      <c r="E96" s="20" t="s">
        <v>14</v>
      </c>
      <c r="F96" s="41">
        <v>5200</v>
      </c>
      <c r="G96" s="31">
        <v>10</v>
      </c>
    </row>
    <row r="97" spans="1:7" ht="15" customHeight="1" x14ac:dyDescent="0.2">
      <c r="A97" s="7" t="s">
        <v>100</v>
      </c>
      <c r="B97" s="16">
        <v>3</v>
      </c>
      <c r="C97" s="17">
        <v>1.2200000000000002</v>
      </c>
      <c r="D97" s="17" t="s">
        <v>14</v>
      </c>
      <c r="E97" s="17" t="s">
        <v>14</v>
      </c>
      <c r="F97" s="40">
        <v>8050</v>
      </c>
      <c r="G97" s="30">
        <v>1</v>
      </c>
    </row>
    <row r="98" spans="1:7" ht="15" customHeight="1" x14ac:dyDescent="0.2">
      <c r="A98" s="7" t="s">
        <v>101</v>
      </c>
      <c r="B98" s="21">
        <v>2</v>
      </c>
      <c r="C98" s="20">
        <v>1.02</v>
      </c>
      <c r="D98" s="20" t="s">
        <v>14</v>
      </c>
      <c r="E98" s="20" t="s">
        <v>14</v>
      </c>
      <c r="F98" s="41">
        <v>8050</v>
      </c>
      <c r="G98" s="31">
        <v>0.5</v>
      </c>
    </row>
    <row r="99" spans="1:7" ht="15" customHeight="1" x14ac:dyDescent="0.2">
      <c r="A99" s="7" t="s">
        <v>102</v>
      </c>
      <c r="B99" s="21">
        <v>1</v>
      </c>
      <c r="C99" s="19">
        <v>0.2</v>
      </c>
      <c r="D99" s="20" t="s">
        <v>14</v>
      </c>
      <c r="E99" s="20" t="s">
        <v>14</v>
      </c>
      <c r="F99" s="41" t="s">
        <v>14</v>
      </c>
      <c r="G99" s="31">
        <v>0.5</v>
      </c>
    </row>
    <row r="100" spans="1:7" ht="15" customHeight="1" x14ac:dyDescent="0.2">
      <c r="A100" s="7" t="s">
        <v>103</v>
      </c>
      <c r="B100" s="16">
        <v>3</v>
      </c>
      <c r="C100" s="17">
        <v>0.21999999999999997</v>
      </c>
      <c r="D100" s="17" t="s">
        <v>14</v>
      </c>
      <c r="E100" s="17" t="s">
        <v>14</v>
      </c>
      <c r="F100" s="40">
        <v>240</v>
      </c>
      <c r="G100" s="30">
        <v>3.0300000000000002</v>
      </c>
    </row>
    <row r="101" spans="1:7" ht="15" customHeight="1" x14ac:dyDescent="0.2">
      <c r="A101" s="7" t="s">
        <v>310</v>
      </c>
      <c r="B101" s="21">
        <v>1</v>
      </c>
      <c r="C101" s="19">
        <v>0.02</v>
      </c>
      <c r="D101" s="20" t="s">
        <v>14</v>
      </c>
      <c r="E101" s="20" t="s">
        <v>14</v>
      </c>
      <c r="F101" s="41">
        <v>40</v>
      </c>
      <c r="G101" s="31">
        <v>0.03</v>
      </c>
    </row>
    <row r="102" spans="1:7" ht="15" customHeight="1" x14ac:dyDescent="0.2">
      <c r="A102" s="7" t="s">
        <v>104</v>
      </c>
      <c r="B102" s="21">
        <v>1</v>
      </c>
      <c r="C102" s="19">
        <v>0.12</v>
      </c>
      <c r="D102" s="20" t="s">
        <v>14</v>
      </c>
      <c r="E102" s="20" t="s">
        <v>14</v>
      </c>
      <c r="F102" s="41">
        <v>200</v>
      </c>
      <c r="G102" s="31">
        <v>2</v>
      </c>
    </row>
    <row r="103" spans="1:7" ht="15" customHeight="1" x14ac:dyDescent="0.2">
      <c r="A103" s="7" t="s">
        <v>105</v>
      </c>
      <c r="B103" s="21">
        <v>1</v>
      </c>
      <c r="C103" s="19">
        <v>0.08</v>
      </c>
      <c r="D103" s="20" t="s">
        <v>14</v>
      </c>
      <c r="E103" s="20" t="s">
        <v>14</v>
      </c>
      <c r="F103" s="41" t="s">
        <v>14</v>
      </c>
      <c r="G103" s="31">
        <v>1</v>
      </c>
    </row>
    <row r="104" spans="1:7" ht="15" customHeight="1" x14ac:dyDescent="0.2">
      <c r="A104" s="7" t="s">
        <v>106</v>
      </c>
      <c r="B104" s="16">
        <v>1</v>
      </c>
      <c r="C104" s="17">
        <v>2.8</v>
      </c>
      <c r="D104" s="17" t="s">
        <v>14</v>
      </c>
      <c r="E104" s="17" t="s">
        <v>14</v>
      </c>
      <c r="F104" s="40">
        <v>400</v>
      </c>
      <c r="G104" s="30">
        <v>1.2</v>
      </c>
    </row>
    <row r="105" spans="1:7" ht="15" customHeight="1" x14ac:dyDescent="0.2">
      <c r="A105" s="7" t="s">
        <v>107</v>
      </c>
      <c r="B105" s="21">
        <v>1</v>
      </c>
      <c r="C105" s="20">
        <v>2.8</v>
      </c>
      <c r="D105" s="20" t="s">
        <v>14</v>
      </c>
      <c r="E105" s="20" t="s">
        <v>14</v>
      </c>
      <c r="F105" s="41">
        <v>400</v>
      </c>
      <c r="G105" s="31">
        <v>1.2</v>
      </c>
    </row>
    <row r="106" spans="1:7" ht="21" customHeight="1" x14ac:dyDescent="0.2">
      <c r="A106" s="7" t="s">
        <v>7</v>
      </c>
      <c r="B106" s="16">
        <f t="shared" ref="B106:G106" si="4">SUM(B107+B114+B119)</f>
        <v>21</v>
      </c>
      <c r="C106" s="17">
        <f t="shared" si="4"/>
        <v>13.169999999999998</v>
      </c>
      <c r="D106" s="17">
        <f>SUM(D107+D119)</f>
        <v>0.9700000000000002</v>
      </c>
      <c r="E106" s="17" t="s">
        <v>14</v>
      </c>
      <c r="F106" s="40">
        <f>SUM(F107+F114+F119)</f>
        <v>38395</v>
      </c>
      <c r="G106" s="30">
        <f t="shared" si="4"/>
        <v>140.69999999999999</v>
      </c>
    </row>
    <row r="107" spans="1:7" ht="15" customHeight="1" x14ac:dyDescent="0.2">
      <c r="A107" s="7" t="s">
        <v>108</v>
      </c>
      <c r="B107" s="16">
        <v>8</v>
      </c>
      <c r="C107" s="17">
        <v>4.4799999999999995</v>
      </c>
      <c r="D107" s="17">
        <v>0.72000000000000008</v>
      </c>
      <c r="E107" s="17" t="s">
        <v>14</v>
      </c>
      <c r="F107" s="40">
        <v>36350</v>
      </c>
      <c r="G107" s="30">
        <v>37.199999999999996</v>
      </c>
    </row>
    <row r="108" spans="1:7" ht="15" customHeight="1" x14ac:dyDescent="0.2">
      <c r="A108" s="7" t="s">
        <v>311</v>
      </c>
      <c r="B108" s="21">
        <v>1</v>
      </c>
      <c r="C108" s="20">
        <v>1</v>
      </c>
      <c r="D108" s="20" t="s">
        <v>14</v>
      </c>
      <c r="E108" s="20" t="s">
        <v>14</v>
      </c>
      <c r="F108" s="41">
        <v>35000</v>
      </c>
      <c r="G108" s="31" t="s">
        <v>14</v>
      </c>
    </row>
    <row r="109" spans="1:7" ht="15" customHeight="1" x14ac:dyDescent="0.2">
      <c r="A109" s="7" t="s">
        <v>109</v>
      </c>
      <c r="B109" s="21">
        <v>1</v>
      </c>
      <c r="C109" s="20">
        <v>1.2</v>
      </c>
      <c r="D109" s="20" t="s">
        <v>14</v>
      </c>
      <c r="E109" s="20" t="s">
        <v>14</v>
      </c>
      <c r="F109" s="41">
        <v>200</v>
      </c>
      <c r="G109" s="31">
        <v>20</v>
      </c>
    </row>
    <row r="110" spans="1:7" ht="15" customHeight="1" x14ac:dyDescent="0.2">
      <c r="A110" s="7" t="s">
        <v>110</v>
      </c>
      <c r="B110" s="21">
        <v>2</v>
      </c>
      <c r="C110" s="20">
        <v>1.2000000000000002</v>
      </c>
      <c r="D110" s="20" t="s">
        <v>14</v>
      </c>
      <c r="E110" s="20" t="s">
        <v>14</v>
      </c>
      <c r="F110" s="41">
        <v>1000</v>
      </c>
      <c r="G110" s="31">
        <v>6.2</v>
      </c>
    </row>
    <row r="111" spans="1:7" ht="15" customHeight="1" x14ac:dyDescent="0.2">
      <c r="A111" s="7" t="s">
        <v>111</v>
      </c>
      <c r="B111" s="21">
        <v>1</v>
      </c>
      <c r="C111" s="19">
        <v>0.6</v>
      </c>
      <c r="D111" s="19">
        <v>0.6</v>
      </c>
      <c r="E111" s="20" t="s">
        <v>14</v>
      </c>
      <c r="F111" s="41" t="s">
        <v>14</v>
      </c>
      <c r="G111" s="31" t="s">
        <v>14</v>
      </c>
    </row>
    <row r="112" spans="1:7" ht="15" customHeight="1" x14ac:dyDescent="0.2">
      <c r="A112" s="7" t="s">
        <v>112</v>
      </c>
      <c r="B112" s="21">
        <v>2</v>
      </c>
      <c r="C112" s="19">
        <v>0.32</v>
      </c>
      <c r="D112" s="19">
        <v>0.12</v>
      </c>
      <c r="E112" s="20" t="s">
        <v>14</v>
      </c>
      <c r="F112" s="41">
        <v>150</v>
      </c>
      <c r="G112" s="31">
        <v>6</v>
      </c>
    </row>
    <row r="113" spans="1:7" ht="15" customHeight="1" x14ac:dyDescent="0.2">
      <c r="A113" s="7" t="s">
        <v>113</v>
      </c>
      <c r="B113" s="21">
        <v>1</v>
      </c>
      <c r="C113" s="19">
        <v>0.16</v>
      </c>
      <c r="D113" s="20" t="s">
        <v>14</v>
      </c>
      <c r="E113" s="20" t="s">
        <v>14</v>
      </c>
      <c r="F113" s="41" t="s">
        <v>14</v>
      </c>
      <c r="G113" s="31">
        <v>5</v>
      </c>
    </row>
    <row r="114" spans="1:7" ht="15" customHeight="1" x14ac:dyDescent="0.2">
      <c r="A114" s="7" t="s">
        <v>114</v>
      </c>
      <c r="B114" s="16">
        <v>8</v>
      </c>
      <c r="C114" s="17">
        <v>7.08</v>
      </c>
      <c r="D114" s="17" t="s">
        <v>14</v>
      </c>
      <c r="E114" s="17" t="s">
        <v>14</v>
      </c>
      <c r="F114" s="40">
        <v>45</v>
      </c>
      <c r="G114" s="30">
        <v>76</v>
      </c>
    </row>
    <row r="115" spans="1:7" ht="15" customHeight="1" x14ac:dyDescent="0.2">
      <c r="A115" s="7" t="s">
        <v>115</v>
      </c>
      <c r="B115" s="21">
        <v>2</v>
      </c>
      <c r="C115" s="20">
        <v>1</v>
      </c>
      <c r="D115" s="20" t="s">
        <v>14</v>
      </c>
      <c r="E115" s="20" t="s">
        <v>14</v>
      </c>
      <c r="F115" s="41" t="s">
        <v>14</v>
      </c>
      <c r="G115" s="31">
        <v>5.2</v>
      </c>
    </row>
    <row r="116" spans="1:7" ht="15" customHeight="1" x14ac:dyDescent="0.2">
      <c r="A116" s="7" t="s">
        <v>116</v>
      </c>
      <c r="B116" s="21">
        <v>1</v>
      </c>
      <c r="C116" s="20">
        <v>1</v>
      </c>
      <c r="D116" s="20" t="s">
        <v>14</v>
      </c>
      <c r="E116" s="20" t="s">
        <v>14</v>
      </c>
      <c r="F116" s="41">
        <v>45</v>
      </c>
      <c r="G116" s="31">
        <v>0.5</v>
      </c>
    </row>
    <row r="117" spans="1:7" ht="15" customHeight="1" x14ac:dyDescent="0.2">
      <c r="A117" s="7" t="s">
        <v>117</v>
      </c>
      <c r="B117" s="21">
        <v>1</v>
      </c>
      <c r="C117" s="19">
        <v>0.08</v>
      </c>
      <c r="D117" s="20" t="s">
        <v>14</v>
      </c>
      <c r="E117" s="20" t="s">
        <v>14</v>
      </c>
      <c r="F117" s="41" t="s">
        <v>14</v>
      </c>
      <c r="G117" s="31">
        <v>0.3</v>
      </c>
    </row>
    <row r="118" spans="1:7" ht="15" customHeight="1" x14ac:dyDescent="0.2">
      <c r="A118" s="7" t="s">
        <v>118</v>
      </c>
      <c r="B118" s="21">
        <v>4</v>
      </c>
      <c r="C118" s="20">
        <v>5</v>
      </c>
      <c r="D118" s="20" t="s">
        <v>14</v>
      </c>
      <c r="E118" s="20" t="s">
        <v>14</v>
      </c>
      <c r="F118" s="41" t="s">
        <v>14</v>
      </c>
      <c r="G118" s="31">
        <v>70</v>
      </c>
    </row>
    <row r="119" spans="1:7" ht="15" customHeight="1" x14ac:dyDescent="0.2">
      <c r="A119" s="7" t="s">
        <v>119</v>
      </c>
      <c r="B119" s="16">
        <v>5</v>
      </c>
      <c r="C119" s="17">
        <v>1.61</v>
      </c>
      <c r="D119" s="17">
        <v>0.25000000000000006</v>
      </c>
      <c r="E119" s="17" t="s">
        <v>14</v>
      </c>
      <c r="F119" s="40">
        <v>2000</v>
      </c>
      <c r="G119" s="30">
        <v>27.5</v>
      </c>
    </row>
    <row r="120" spans="1:7" ht="15" customHeight="1" x14ac:dyDescent="0.2">
      <c r="A120" s="7" t="s">
        <v>120</v>
      </c>
      <c r="B120" s="21">
        <v>1</v>
      </c>
      <c r="C120" s="19">
        <v>0.2</v>
      </c>
      <c r="D120" s="20" t="s">
        <v>14</v>
      </c>
      <c r="E120" s="20" t="s">
        <v>14</v>
      </c>
      <c r="F120" s="41">
        <v>200</v>
      </c>
      <c r="G120" s="31">
        <v>5</v>
      </c>
    </row>
    <row r="121" spans="1:7" ht="15" customHeight="1" x14ac:dyDescent="0.2">
      <c r="A121" s="7" t="s">
        <v>121</v>
      </c>
      <c r="B121" s="21">
        <v>2</v>
      </c>
      <c r="C121" s="20">
        <v>1.25</v>
      </c>
      <c r="D121" s="19">
        <v>0.25</v>
      </c>
      <c r="E121" s="20" t="s">
        <v>14</v>
      </c>
      <c r="F121" s="41">
        <v>1500</v>
      </c>
      <c r="G121" s="31">
        <v>20</v>
      </c>
    </row>
    <row r="122" spans="1:7" ht="15" customHeight="1" x14ac:dyDescent="0.2">
      <c r="A122" s="7" t="s">
        <v>122</v>
      </c>
      <c r="B122" s="21">
        <v>1</v>
      </c>
      <c r="C122" s="19">
        <v>0.04</v>
      </c>
      <c r="D122" s="20" t="s">
        <v>14</v>
      </c>
      <c r="E122" s="20" t="s">
        <v>14</v>
      </c>
      <c r="F122" s="41" t="s">
        <v>14</v>
      </c>
      <c r="G122" s="31">
        <v>1.5</v>
      </c>
    </row>
    <row r="123" spans="1:7" ht="15" customHeight="1" x14ac:dyDescent="0.2">
      <c r="A123" s="7" t="s">
        <v>123</v>
      </c>
      <c r="B123" s="21">
        <v>1</v>
      </c>
      <c r="C123" s="19">
        <v>0.12</v>
      </c>
      <c r="D123" s="20" t="s">
        <v>14</v>
      </c>
      <c r="E123" s="20" t="s">
        <v>14</v>
      </c>
      <c r="F123" s="41">
        <v>300</v>
      </c>
      <c r="G123" s="31">
        <v>1</v>
      </c>
    </row>
    <row r="124" spans="1:7" ht="21" customHeight="1" x14ac:dyDescent="0.2">
      <c r="A124" s="7" t="s">
        <v>8</v>
      </c>
      <c r="B124" s="16">
        <f t="shared" ref="B124:G124" si="5">SUM(B125+B127+B131+B137+B142+B145)</f>
        <v>43</v>
      </c>
      <c r="C124" s="17">
        <f t="shared" si="5"/>
        <v>44.349999999999994</v>
      </c>
      <c r="D124" s="17">
        <f>SUM(D131+D137+D142)</f>
        <v>0.52999999999999992</v>
      </c>
      <c r="E124" s="17">
        <f>SUM(E142+E145)</f>
        <v>19.7</v>
      </c>
      <c r="F124" s="40">
        <f>SUM(F127+F131+F137+F142+F145)</f>
        <v>6075</v>
      </c>
      <c r="G124" s="30">
        <f t="shared" si="5"/>
        <v>2315.44</v>
      </c>
    </row>
    <row r="125" spans="1:7" ht="15" customHeight="1" x14ac:dyDescent="0.2">
      <c r="A125" s="7" t="s">
        <v>124</v>
      </c>
      <c r="B125" s="16">
        <v>2</v>
      </c>
      <c r="C125" s="17">
        <v>0.14000000000000001</v>
      </c>
      <c r="D125" s="17" t="s">
        <v>14</v>
      </c>
      <c r="E125" s="17" t="s">
        <v>14</v>
      </c>
      <c r="F125" s="40" t="s">
        <v>14</v>
      </c>
      <c r="G125" s="30">
        <v>10</v>
      </c>
    </row>
    <row r="126" spans="1:7" ht="15" customHeight="1" x14ac:dyDescent="0.2">
      <c r="A126" s="7" t="s">
        <v>125</v>
      </c>
      <c r="B126" s="21">
        <v>2</v>
      </c>
      <c r="C126" s="19">
        <v>0.14000000000000001</v>
      </c>
      <c r="D126" s="20" t="s">
        <v>14</v>
      </c>
      <c r="E126" s="20" t="s">
        <v>14</v>
      </c>
      <c r="F126" s="41" t="s">
        <v>14</v>
      </c>
      <c r="G126" s="31">
        <v>10</v>
      </c>
    </row>
    <row r="127" spans="1:7" ht="15" customHeight="1" x14ac:dyDescent="0.2">
      <c r="A127" s="7" t="s">
        <v>126</v>
      </c>
      <c r="B127" s="16">
        <v>4</v>
      </c>
      <c r="C127" s="17">
        <v>0.64999999999999991</v>
      </c>
      <c r="D127" s="17" t="s">
        <v>14</v>
      </c>
      <c r="E127" s="17" t="s">
        <v>14</v>
      </c>
      <c r="F127" s="40">
        <v>192</v>
      </c>
      <c r="G127" s="30">
        <v>2.5500000000000003</v>
      </c>
    </row>
    <row r="128" spans="1:7" ht="15" customHeight="1" x14ac:dyDescent="0.2">
      <c r="A128" s="7" t="s">
        <v>127</v>
      </c>
      <c r="B128" s="21">
        <v>2</v>
      </c>
      <c r="C128" s="19">
        <v>0.60000000000000009</v>
      </c>
      <c r="D128" s="20" t="s">
        <v>14</v>
      </c>
      <c r="E128" s="20" t="s">
        <v>14</v>
      </c>
      <c r="F128" s="41" t="s">
        <v>14</v>
      </c>
      <c r="G128" s="31">
        <v>2.5</v>
      </c>
    </row>
    <row r="129" spans="1:7" ht="15" customHeight="1" x14ac:dyDescent="0.2">
      <c r="A129" s="7" t="s">
        <v>128</v>
      </c>
      <c r="B129" s="21">
        <v>1</v>
      </c>
      <c r="C129" s="19">
        <v>0.04</v>
      </c>
      <c r="D129" s="20" t="s">
        <v>14</v>
      </c>
      <c r="E129" s="20" t="s">
        <v>14</v>
      </c>
      <c r="F129" s="41">
        <v>12</v>
      </c>
      <c r="G129" s="31">
        <v>0.05</v>
      </c>
    </row>
    <row r="130" spans="1:7" ht="15" customHeight="1" x14ac:dyDescent="0.2">
      <c r="A130" s="7" t="s">
        <v>129</v>
      </c>
      <c r="B130" s="21">
        <v>1</v>
      </c>
      <c r="C130" s="19">
        <v>0.01</v>
      </c>
      <c r="D130" s="20" t="s">
        <v>14</v>
      </c>
      <c r="E130" s="20" t="s">
        <v>14</v>
      </c>
      <c r="F130" s="41">
        <v>180</v>
      </c>
      <c r="G130" s="31" t="s">
        <v>14</v>
      </c>
    </row>
    <row r="131" spans="1:7" ht="15" customHeight="1" x14ac:dyDescent="0.2">
      <c r="A131" s="7" t="s">
        <v>130</v>
      </c>
      <c r="B131" s="16">
        <v>9</v>
      </c>
      <c r="C131" s="17">
        <v>2.3600000000000008</v>
      </c>
      <c r="D131" s="17">
        <v>0.2</v>
      </c>
      <c r="E131" s="17" t="s">
        <v>14</v>
      </c>
      <c r="F131" s="40">
        <v>500</v>
      </c>
      <c r="G131" s="30">
        <v>39.199999999999996</v>
      </c>
    </row>
    <row r="132" spans="1:7" ht="15" customHeight="1" x14ac:dyDescent="0.2">
      <c r="A132" s="7" t="s">
        <v>312</v>
      </c>
      <c r="B132" s="21">
        <v>2</v>
      </c>
      <c r="C132" s="19">
        <v>0.56000000000000005</v>
      </c>
      <c r="D132" s="19">
        <v>0.08</v>
      </c>
      <c r="E132" s="20" t="s">
        <v>14</v>
      </c>
      <c r="F132" s="41" t="s">
        <v>14</v>
      </c>
      <c r="G132" s="31">
        <v>22</v>
      </c>
    </row>
    <row r="133" spans="1:7" ht="15" customHeight="1" x14ac:dyDescent="0.2">
      <c r="A133" s="7" t="s">
        <v>131</v>
      </c>
      <c r="B133" s="21">
        <v>1</v>
      </c>
      <c r="C133" s="19">
        <v>0.2</v>
      </c>
      <c r="D133" s="20" t="s">
        <v>14</v>
      </c>
      <c r="E133" s="20" t="s">
        <v>14</v>
      </c>
      <c r="F133" s="41" t="s">
        <v>14</v>
      </c>
      <c r="G133" s="31">
        <v>3</v>
      </c>
    </row>
    <row r="134" spans="1:7" ht="15" customHeight="1" x14ac:dyDescent="0.2">
      <c r="A134" s="7" t="s">
        <v>132</v>
      </c>
      <c r="B134" s="21">
        <v>1</v>
      </c>
      <c r="C134" s="19">
        <v>0.12</v>
      </c>
      <c r="D134" s="19">
        <v>0.08</v>
      </c>
      <c r="E134" s="20" t="s">
        <v>14</v>
      </c>
      <c r="F134" s="41" t="s">
        <v>14</v>
      </c>
      <c r="G134" s="31">
        <v>1</v>
      </c>
    </row>
    <row r="135" spans="1:7" ht="15" customHeight="1" x14ac:dyDescent="0.2">
      <c r="A135" s="7" t="s">
        <v>133</v>
      </c>
      <c r="B135" s="21">
        <v>1</v>
      </c>
      <c r="C135" s="19">
        <v>0.4</v>
      </c>
      <c r="D135" s="20" t="s">
        <v>14</v>
      </c>
      <c r="E135" s="20" t="s">
        <v>14</v>
      </c>
      <c r="F135" s="41">
        <v>500</v>
      </c>
      <c r="G135" s="31">
        <v>0.1</v>
      </c>
    </row>
    <row r="136" spans="1:7" ht="15" customHeight="1" x14ac:dyDescent="0.2">
      <c r="A136" s="7" t="s">
        <v>134</v>
      </c>
      <c r="B136" s="21">
        <v>4</v>
      </c>
      <c r="C136" s="20">
        <v>1.08</v>
      </c>
      <c r="D136" s="19">
        <v>3.9999999999999994E-2</v>
      </c>
      <c r="E136" s="20" t="s">
        <v>14</v>
      </c>
      <c r="F136" s="41" t="s">
        <v>14</v>
      </c>
      <c r="G136" s="31">
        <v>13.100000000000001</v>
      </c>
    </row>
    <row r="137" spans="1:7" ht="15" customHeight="1" x14ac:dyDescent="0.2">
      <c r="A137" s="7" t="s">
        <v>135</v>
      </c>
      <c r="B137" s="16">
        <v>8</v>
      </c>
      <c r="C137" s="17">
        <v>1.7200000000000002</v>
      </c>
      <c r="D137" s="17">
        <v>0.28999999999999992</v>
      </c>
      <c r="E137" s="17" t="s">
        <v>14</v>
      </c>
      <c r="F137" s="40">
        <v>631</v>
      </c>
      <c r="G137" s="30">
        <v>7.2799999999999994</v>
      </c>
    </row>
    <row r="138" spans="1:7" ht="15" customHeight="1" x14ac:dyDescent="0.2">
      <c r="A138" s="7" t="s">
        <v>313</v>
      </c>
      <c r="B138" s="21">
        <v>2</v>
      </c>
      <c r="C138" s="19">
        <v>0.12000000000000002</v>
      </c>
      <c r="D138" s="19">
        <v>0.04</v>
      </c>
      <c r="E138" s="20" t="s">
        <v>14</v>
      </c>
      <c r="F138" s="41">
        <v>7</v>
      </c>
      <c r="G138" s="31">
        <v>1</v>
      </c>
    </row>
    <row r="139" spans="1:7" ht="15" customHeight="1" x14ac:dyDescent="0.2">
      <c r="A139" s="7" t="s">
        <v>136</v>
      </c>
      <c r="B139" s="21">
        <v>1</v>
      </c>
      <c r="C139" s="19">
        <v>0.04</v>
      </c>
      <c r="D139" s="20" t="s">
        <v>14</v>
      </c>
      <c r="E139" s="20" t="s">
        <v>14</v>
      </c>
      <c r="F139" s="41" t="s">
        <v>14</v>
      </c>
      <c r="G139" s="31">
        <v>1</v>
      </c>
    </row>
    <row r="140" spans="1:7" ht="15" customHeight="1" x14ac:dyDescent="0.2">
      <c r="A140" s="7" t="s">
        <v>137</v>
      </c>
      <c r="B140" s="21">
        <v>2</v>
      </c>
      <c r="C140" s="19">
        <v>0.36</v>
      </c>
      <c r="D140" s="20" t="s">
        <v>14</v>
      </c>
      <c r="E140" s="20" t="s">
        <v>14</v>
      </c>
      <c r="F140" s="41">
        <v>324</v>
      </c>
      <c r="G140" s="31">
        <v>1.08</v>
      </c>
    </row>
    <row r="141" spans="1:7" ht="15" customHeight="1" x14ac:dyDescent="0.2">
      <c r="A141" s="7" t="s">
        <v>138</v>
      </c>
      <c r="B141" s="21">
        <v>3</v>
      </c>
      <c r="C141" s="20">
        <v>1.2</v>
      </c>
      <c r="D141" s="19">
        <v>0.25</v>
      </c>
      <c r="E141" s="20" t="s">
        <v>14</v>
      </c>
      <c r="F141" s="41">
        <v>300</v>
      </c>
      <c r="G141" s="31">
        <v>4.2</v>
      </c>
    </row>
    <row r="142" spans="1:7" ht="15" customHeight="1" x14ac:dyDescent="0.2">
      <c r="A142" s="7" t="s">
        <v>139</v>
      </c>
      <c r="B142" s="16">
        <v>7</v>
      </c>
      <c r="C142" s="17">
        <v>16.199999999999996</v>
      </c>
      <c r="D142" s="17">
        <v>4.0000000000000008E-2</v>
      </c>
      <c r="E142" s="17">
        <v>2</v>
      </c>
      <c r="F142" s="40">
        <v>1860</v>
      </c>
      <c r="G142" s="30">
        <v>231.32999999999998</v>
      </c>
    </row>
    <row r="143" spans="1:7" ht="15" customHeight="1" x14ac:dyDescent="0.2">
      <c r="A143" s="7" t="s">
        <v>314</v>
      </c>
      <c r="B143" s="21">
        <v>5</v>
      </c>
      <c r="C143" s="20">
        <v>15.580000000000002</v>
      </c>
      <c r="D143" s="19">
        <v>4.0000000000000008E-2</v>
      </c>
      <c r="E143" s="20">
        <v>1.5</v>
      </c>
      <c r="F143" s="41">
        <v>1860</v>
      </c>
      <c r="G143" s="31">
        <v>179.32999999999998</v>
      </c>
    </row>
    <row r="144" spans="1:7" ht="15" customHeight="1" x14ac:dyDescent="0.2">
      <c r="A144" s="7" t="s">
        <v>140</v>
      </c>
      <c r="B144" s="21">
        <v>2</v>
      </c>
      <c r="C144" s="19">
        <v>0.62</v>
      </c>
      <c r="D144" s="20" t="s">
        <v>14</v>
      </c>
      <c r="E144" s="19">
        <v>0.5</v>
      </c>
      <c r="F144" s="41" t="s">
        <v>14</v>
      </c>
      <c r="G144" s="31">
        <v>52</v>
      </c>
    </row>
    <row r="145" spans="1:7" ht="15" customHeight="1" x14ac:dyDescent="0.2">
      <c r="A145" s="7" t="s">
        <v>141</v>
      </c>
      <c r="B145" s="16">
        <v>13</v>
      </c>
      <c r="C145" s="17">
        <v>23.28</v>
      </c>
      <c r="D145" s="17" t="s">
        <v>14</v>
      </c>
      <c r="E145" s="17">
        <v>17.7</v>
      </c>
      <c r="F145" s="40">
        <v>2892</v>
      </c>
      <c r="G145" s="30">
        <v>2025.0800000000002</v>
      </c>
    </row>
    <row r="146" spans="1:7" ht="15" customHeight="1" x14ac:dyDescent="0.2">
      <c r="A146" s="7" t="s">
        <v>142</v>
      </c>
      <c r="B146" s="21">
        <v>2</v>
      </c>
      <c r="C146" s="20">
        <v>4.4799999999999995</v>
      </c>
      <c r="D146" s="20" t="s">
        <v>14</v>
      </c>
      <c r="E146" s="20">
        <v>4</v>
      </c>
      <c r="F146" s="41">
        <v>1800</v>
      </c>
      <c r="G146" s="31">
        <v>449</v>
      </c>
    </row>
    <row r="147" spans="1:7" ht="15" customHeight="1" x14ac:dyDescent="0.2">
      <c r="A147" s="7" t="s">
        <v>143</v>
      </c>
      <c r="B147" s="21">
        <v>5</v>
      </c>
      <c r="C147" s="20">
        <v>8.74</v>
      </c>
      <c r="D147" s="20" t="s">
        <v>14</v>
      </c>
      <c r="E147" s="20">
        <v>6</v>
      </c>
      <c r="F147" s="41">
        <v>775</v>
      </c>
      <c r="G147" s="31">
        <v>646</v>
      </c>
    </row>
    <row r="148" spans="1:7" ht="15" customHeight="1" x14ac:dyDescent="0.2">
      <c r="A148" s="7" t="s">
        <v>144</v>
      </c>
      <c r="B148" s="21">
        <v>4</v>
      </c>
      <c r="C148" s="20">
        <v>9.18</v>
      </c>
      <c r="D148" s="20" t="s">
        <v>14</v>
      </c>
      <c r="E148" s="20">
        <v>7.6999999999999993</v>
      </c>
      <c r="F148" s="41" t="s">
        <v>14</v>
      </c>
      <c r="G148" s="31">
        <v>919</v>
      </c>
    </row>
    <row r="149" spans="1:7" ht="15" customHeight="1" x14ac:dyDescent="0.2">
      <c r="A149" s="7" t="s">
        <v>145</v>
      </c>
      <c r="B149" s="21">
        <v>1</v>
      </c>
      <c r="C149" s="19">
        <v>0.32</v>
      </c>
      <c r="D149" s="20" t="s">
        <v>14</v>
      </c>
      <c r="E149" s="20" t="s">
        <v>14</v>
      </c>
      <c r="F149" s="41">
        <v>15</v>
      </c>
      <c r="G149" s="31" t="s">
        <v>14</v>
      </c>
    </row>
    <row r="150" spans="1:7" ht="15" customHeight="1" x14ac:dyDescent="0.2">
      <c r="A150" s="7" t="s">
        <v>146</v>
      </c>
      <c r="B150" s="21">
        <v>1</v>
      </c>
      <c r="C150" s="19">
        <v>0.56000000000000005</v>
      </c>
      <c r="D150" s="20" t="s">
        <v>14</v>
      </c>
      <c r="E150" s="20" t="s">
        <v>14</v>
      </c>
      <c r="F150" s="41">
        <v>302</v>
      </c>
      <c r="G150" s="31">
        <v>11.08</v>
      </c>
    </row>
    <row r="151" spans="1:7" ht="21" customHeight="1" x14ac:dyDescent="0.2">
      <c r="A151" s="7" t="s">
        <v>9</v>
      </c>
      <c r="B151" s="16">
        <f t="shared" ref="B151:G151" si="6">SUM(B152+B154+B159+B165+B171+B174)</f>
        <v>24</v>
      </c>
      <c r="C151" s="17">
        <f t="shared" si="6"/>
        <v>81.329999999999984</v>
      </c>
      <c r="D151" s="17">
        <f>SUM(D154+D165+D171)</f>
        <v>3.17</v>
      </c>
      <c r="E151" s="17">
        <f>SUM(E154+E159+E165)</f>
        <v>66</v>
      </c>
      <c r="F151" s="40">
        <f>SUM(F154+F159+F165+F174)</f>
        <v>367868</v>
      </c>
      <c r="G151" s="30">
        <f t="shared" si="6"/>
        <v>18455.099999999999</v>
      </c>
    </row>
    <row r="152" spans="1:7" ht="15" customHeight="1" x14ac:dyDescent="0.2">
      <c r="A152" s="7" t="s">
        <v>147</v>
      </c>
      <c r="B152" s="16">
        <v>1</v>
      </c>
      <c r="C152" s="17">
        <v>0.4</v>
      </c>
      <c r="D152" s="17" t="s">
        <v>14</v>
      </c>
      <c r="E152" s="17" t="s">
        <v>14</v>
      </c>
      <c r="F152" s="40" t="s">
        <v>14</v>
      </c>
      <c r="G152" s="30">
        <v>4</v>
      </c>
    </row>
    <row r="153" spans="1:7" ht="15" customHeight="1" x14ac:dyDescent="0.2">
      <c r="A153" s="7" t="s">
        <v>148</v>
      </c>
      <c r="B153" s="21">
        <v>1</v>
      </c>
      <c r="C153" s="19">
        <v>0.4</v>
      </c>
      <c r="D153" s="20" t="s">
        <v>14</v>
      </c>
      <c r="E153" s="20" t="s">
        <v>14</v>
      </c>
      <c r="F153" s="41" t="s">
        <v>14</v>
      </c>
      <c r="G153" s="31">
        <v>4</v>
      </c>
    </row>
    <row r="154" spans="1:7" ht="15" customHeight="1" x14ac:dyDescent="0.2">
      <c r="A154" s="7" t="s">
        <v>149</v>
      </c>
      <c r="B154" s="16">
        <v>5</v>
      </c>
      <c r="C154" s="17">
        <v>45.8</v>
      </c>
      <c r="D154" s="17">
        <v>3</v>
      </c>
      <c r="E154" s="17">
        <v>43.999999999999993</v>
      </c>
      <c r="F154" s="40">
        <v>366948</v>
      </c>
      <c r="G154" s="30">
        <v>15900.1</v>
      </c>
    </row>
    <row r="155" spans="1:7" ht="15" customHeight="1" x14ac:dyDescent="0.2">
      <c r="A155" s="7" t="s">
        <v>150</v>
      </c>
      <c r="B155" s="21">
        <v>2</v>
      </c>
      <c r="C155" s="20">
        <v>33.5</v>
      </c>
      <c r="D155" s="20">
        <v>3</v>
      </c>
      <c r="E155" s="20">
        <v>33.5</v>
      </c>
      <c r="F155" s="41" t="s">
        <v>14</v>
      </c>
      <c r="G155" s="31">
        <v>3700</v>
      </c>
    </row>
    <row r="156" spans="1:7" ht="15" customHeight="1" x14ac:dyDescent="0.2">
      <c r="A156" s="7" t="s">
        <v>151</v>
      </c>
      <c r="B156" s="21">
        <v>1</v>
      </c>
      <c r="C156" s="20">
        <v>1</v>
      </c>
      <c r="D156" s="20" t="s">
        <v>14</v>
      </c>
      <c r="E156" s="20" t="s">
        <v>14</v>
      </c>
      <c r="F156" s="41">
        <v>900</v>
      </c>
      <c r="G156" s="31" t="s">
        <v>14</v>
      </c>
    </row>
    <row r="157" spans="1:7" ht="15" customHeight="1" x14ac:dyDescent="0.2">
      <c r="A157" s="7" t="s">
        <v>152</v>
      </c>
      <c r="B157" s="21">
        <v>1</v>
      </c>
      <c r="C157" s="20">
        <v>10.5</v>
      </c>
      <c r="D157" s="20" t="s">
        <v>14</v>
      </c>
      <c r="E157" s="20">
        <v>10.5</v>
      </c>
      <c r="F157" s="41">
        <v>366000</v>
      </c>
      <c r="G157" s="31">
        <v>12200</v>
      </c>
    </row>
    <row r="158" spans="1:7" ht="15" customHeight="1" x14ac:dyDescent="0.2">
      <c r="A158" s="7" t="s">
        <v>153</v>
      </c>
      <c r="B158" s="21">
        <v>1</v>
      </c>
      <c r="C158" s="19">
        <v>0.8</v>
      </c>
      <c r="D158" s="20" t="s">
        <v>14</v>
      </c>
      <c r="E158" s="20" t="s">
        <v>14</v>
      </c>
      <c r="F158" s="41">
        <v>48</v>
      </c>
      <c r="G158" s="31">
        <v>0.1</v>
      </c>
    </row>
    <row r="159" spans="1:7" ht="15" customHeight="1" x14ac:dyDescent="0.2">
      <c r="A159" s="7" t="s">
        <v>154</v>
      </c>
      <c r="B159" s="16">
        <v>5</v>
      </c>
      <c r="C159" s="17">
        <v>15.499999999999998</v>
      </c>
      <c r="D159" s="17" t="s">
        <v>14</v>
      </c>
      <c r="E159" s="17">
        <v>11.5</v>
      </c>
      <c r="F159" s="40">
        <v>320</v>
      </c>
      <c r="G159" s="30">
        <v>1457</v>
      </c>
    </row>
    <row r="160" spans="1:7" ht="15" customHeight="1" x14ac:dyDescent="0.2">
      <c r="A160" s="7" t="s">
        <v>315</v>
      </c>
      <c r="B160" s="21">
        <v>1</v>
      </c>
      <c r="C160" s="20">
        <v>2.5</v>
      </c>
      <c r="D160" s="20" t="s">
        <v>14</v>
      </c>
      <c r="E160" s="20">
        <v>2.5</v>
      </c>
      <c r="F160" s="41" t="s">
        <v>14</v>
      </c>
      <c r="G160" s="31">
        <v>320</v>
      </c>
    </row>
    <row r="161" spans="1:7" ht="15" customHeight="1" x14ac:dyDescent="0.2">
      <c r="A161" s="7" t="s">
        <v>155</v>
      </c>
      <c r="B161" s="21">
        <v>1</v>
      </c>
      <c r="C161" s="20">
        <v>1</v>
      </c>
      <c r="D161" s="20" t="s">
        <v>14</v>
      </c>
      <c r="E161" s="20" t="s">
        <v>14</v>
      </c>
      <c r="F161" s="41">
        <v>20</v>
      </c>
      <c r="G161" s="31">
        <v>140</v>
      </c>
    </row>
    <row r="162" spans="1:7" ht="15" customHeight="1" x14ac:dyDescent="0.2">
      <c r="A162" s="7" t="s">
        <v>156</v>
      </c>
      <c r="B162" s="21">
        <v>1</v>
      </c>
      <c r="C162" s="20">
        <v>3</v>
      </c>
      <c r="D162" s="20" t="s">
        <v>14</v>
      </c>
      <c r="E162" s="20" t="s">
        <v>14</v>
      </c>
      <c r="F162" s="41">
        <v>300</v>
      </c>
      <c r="G162" s="31">
        <v>30</v>
      </c>
    </row>
    <row r="163" spans="1:7" ht="15" customHeight="1" x14ac:dyDescent="0.2">
      <c r="A163" s="7" t="s">
        <v>157</v>
      </c>
      <c r="B163" s="21">
        <v>1</v>
      </c>
      <c r="C163" s="20">
        <v>1</v>
      </c>
      <c r="D163" s="20" t="s">
        <v>14</v>
      </c>
      <c r="E163" s="20">
        <v>1</v>
      </c>
      <c r="F163" s="41" t="s">
        <v>14</v>
      </c>
      <c r="G163" s="31">
        <v>117</v>
      </c>
    </row>
    <row r="164" spans="1:7" ht="15" customHeight="1" x14ac:dyDescent="0.2">
      <c r="A164" s="7" t="s">
        <v>158</v>
      </c>
      <c r="B164" s="21">
        <v>1</v>
      </c>
      <c r="C164" s="20">
        <v>8</v>
      </c>
      <c r="D164" s="20" t="s">
        <v>14</v>
      </c>
      <c r="E164" s="20">
        <v>8</v>
      </c>
      <c r="F164" s="41" t="s">
        <v>14</v>
      </c>
      <c r="G164" s="31">
        <v>850</v>
      </c>
    </row>
    <row r="165" spans="1:7" ht="15" customHeight="1" x14ac:dyDescent="0.2">
      <c r="A165" s="7" t="s">
        <v>159</v>
      </c>
      <c r="B165" s="16">
        <v>8</v>
      </c>
      <c r="C165" s="17">
        <v>17.37</v>
      </c>
      <c r="D165" s="17">
        <v>0.13000000000000003</v>
      </c>
      <c r="E165" s="17">
        <v>10.5</v>
      </c>
      <c r="F165" s="40">
        <v>220</v>
      </c>
      <c r="G165" s="30">
        <v>951</v>
      </c>
    </row>
    <row r="166" spans="1:7" ht="15" customHeight="1" x14ac:dyDescent="0.2">
      <c r="A166" s="7" t="s">
        <v>160</v>
      </c>
      <c r="B166" s="21">
        <v>4</v>
      </c>
      <c r="C166" s="20">
        <v>6.4500000000000011</v>
      </c>
      <c r="D166" s="19">
        <v>0.12</v>
      </c>
      <c r="E166" s="20" t="s">
        <v>14</v>
      </c>
      <c r="F166" s="41">
        <v>220</v>
      </c>
      <c r="G166" s="31">
        <v>323</v>
      </c>
    </row>
    <row r="167" spans="1:7" ht="15" customHeight="1" x14ac:dyDescent="0.2">
      <c r="A167" s="7" t="s">
        <v>161</v>
      </c>
      <c r="B167" s="21">
        <v>1</v>
      </c>
      <c r="C167" s="19">
        <v>0.4</v>
      </c>
      <c r="D167" s="20" t="s">
        <v>14</v>
      </c>
      <c r="E167" s="20" t="s">
        <v>14</v>
      </c>
      <c r="F167" s="41" t="s">
        <v>14</v>
      </c>
      <c r="G167" s="31">
        <v>40</v>
      </c>
    </row>
    <row r="168" spans="1:7" ht="15" customHeight="1" x14ac:dyDescent="0.2">
      <c r="A168" s="7" t="s">
        <v>162</v>
      </c>
      <c r="B168" s="21">
        <v>1</v>
      </c>
      <c r="C168" s="20">
        <v>10</v>
      </c>
      <c r="D168" s="20" t="s">
        <v>14</v>
      </c>
      <c r="E168" s="20">
        <v>10</v>
      </c>
      <c r="F168" s="41" t="s">
        <v>14</v>
      </c>
      <c r="G168" s="31">
        <v>562</v>
      </c>
    </row>
    <row r="169" spans="1:7" ht="15" customHeight="1" x14ac:dyDescent="0.2">
      <c r="A169" s="7" t="s">
        <v>163</v>
      </c>
      <c r="B169" s="21">
        <v>1</v>
      </c>
      <c r="C169" s="19">
        <v>0.02</v>
      </c>
      <c r="D169" s="20" t="s">
        <v>14</v>
      </c>
      <c r="E169" s="20" t="s">
        <v>14</v>
      </c>
      <c r="F169" s="41" t="s">
        <v>14</v>
      </c>
      <c r="G169" s="31">
        <v>1</v>
      </c>
    </row>
    <row r="170" spans="1:7" ht="15" customHeight="1" x14ac:dyDescent="0.2">
      <c r="A170" s="7" t="s">
        <v>164</v>
      </c>
      <c r="B170" s="21">
        <v>1</v>
      </c>
      <c r="C170" s="19">
        <v>0.5</v>
      </c>
      <c r="D170" s="19">
        <v>0.01</v>
      </c>
      <c r="E170" s="19">
        <v>0.5</v>
      </c>
      <c r="F170" s="41" t="s">
        <v>14</v>
      </c>
      <c r="G170" s="31">
        <v>25</v>
      </c>
    </row>
    <row r="171" spans="1:7" ht="15" customHeight="1" x14ac:dyDescent="0.2">
      <c r="A171" s="7" t="s">
        <v>165</v>
      </c>
      <c r="B171" s="16">
        <v>2</v>
      </c>
      <c r="C171" s="17">
        <v>0.44</v>
      </c>
      <c r="D171" s="17">
        <v>0.04</v>
      </c>
      <c r="E171" s="17" t="s">
        <v>14</v>
      </c>
      <c r="F171" s="40" t="s">
        <v>14</v>
      </c>
      <c r="G171" s="30">
        <v>9</v>
      </c>
    </row>
    <row r="172" spans="1:7" ht="15" customHeight="1" x14ac:dyDescent="0.2">
      <c r="A172" s="7" t="s">
        <v>316</v>
      </c>
      <c r="B172" s="21">
        <v>1</v>
      </c>
      <c r="C172" s="19">
        <v>0.04</v>
      </c>
      <c r="D172" s="19">
        <v>0.04</v>
      </c>
      <c r="E172" s="20" t="s">
        <v>14</v>
      </c>
      <c r="F172" s="41" t="s">
        <v>14</v>
      </c>
      <c r="G172" s="31" t="s">
        <v>14</v>
      </c>
    </row>
    <row r="173" spans="1:7" ht="15" customHeight="1" x14ac:dyDescent="0.2">
      <c r="A173" s="7" t="s">
        <v>166</v>
      </c>
      <c r="B173" s="21">
        <v>1</v>
      </c>
      <c r="C173" s="19">
        <v>0.4</v>
      </c>
      <c r="D173" s="20" t="s">
        <v>14</v>
      </c>
      <c r="E173" s="20" t="s">
        <v>14</v>
      </c>
      <c r="F173" s="41" t="s">
        <v>14</v>
      </c>
      <c r="G173" s="31">
        <v>9</v>
      </c>
    </row>
    <row r="174" spans="1:7" ht="15" customHeight="1" x14ac:dyDescent="0.2">
      <c r="A174" s="7" t="s">
        <v>167</v>
      </c>
      <c r="B174" s="16">
        <v>3</v>
      </c>
      <c r="C174" s="17">
        <v>1.8199999999999998</v>
      </c>
      <c r="D174" s="17" t="s">
        <v>14</v>
      </c>
      <c r="E174" s="17" t="s">
        <v>14</v>
      </c>
      <c r="F174" s="40">
        <v>380</v>
      </c>
      <c r="G174" s="30">
        <v>134</v>
      </c>
    </row>
    <row r="175" spans="1:7" ht="15" customHeight="1" x14ac:dyDescent="0.2">
      <c r="A175" s="7" t="s">
        <v>168</v>
      </c>
      <c r="B175" s="21">
        <v>1</v>
      </c>
      <c r="C175" s="19">
        <v>0.44</v>
      </c>
      <c r="D175" s="20" t="s">
        <v>14</v>
      </c>
      <c r="E175" s="20" t="s">
        <v>14</v>
      </c>
      <c r="F175" s="41" t="s">
        <v>14</v>
      </c>
      <c r="G175" s="31">
        <v>14</v>
      </c>
    </row>
    <row r="176" spans="1:7" ht="15" customHeight="1" x14ac:dyDescent="0.2">
      <c r="A176" s="7" t="s">
        <v>169</v>
      </c>
      <c r="B176" s="21">
        <v>1</v>
      </c>
      <c r="C176" s="20">
        <v>1</v>
      </c>
      <c r="D176" s="20" t="s">
        <v>14</v>
      </c>
      <c r="E176" s="20" t="s">
        <v>14</v>
      </c>
      <c r="F176" s="41" t="s">
        <v>14</v>
      </c>
      <c r="G176" s="31">
        <v>118</v>
      </c>
    </row>
    <row r="177" spans="1:8" ht="15" customHeight="1" x14ac:dyDescent="0.2">
      <c r="A177" s="7" t="s">
        <v>170</v>
      </c>
      <c r="B177" s="21">
        <v>1</v>
      </c>
      <c r="C177" s="19">
        <v>0.37999999999999995</v>
      </c>
      <c r="D177" s="20" t="s">
        <v>14</v>
      </c>
      <c r="E177" s="20" t="s">
        <v>14</v>
      </c>
      <c r="F177" s="41">
        <v>380</v>
      </c>
      <c r="G177" s="31">
        <v>2</v>
      </c>
    </row>
    <row r="178" spans="1:8" ht="21" customHeight="1" x14ac:dyDescent="0.2">
      <c r="A178" s="7" t="s">
        <v>10</v>
      </c>
      <c r="B178" s="16">
        <f t="shared" ref="B178:C178" si="7">SUM(B179+B184+B186+B198)</f>
        <v>63</v>
      </c>
      <c r="C178" s="17">
        <f t="shared" si="7"/>
        <v>28.789999999999996</v>
      </c>
      <c r="D178" s="17">
        <f>SUM(D179+D186)</f>
        <v>0.32000000000000006</v>
      </c>
      <c r="E178" s="17" t="s">
        <v>14</v>
      </c>
      <c r="F178" s="42">
        <f>SUM(F179+F184+F186+F198)</f>
        <v>31543</v>
      </c>
      <c r="G178" s="30">
        <f>SUM(G179+G186+G198)</f>
        <v>194.05999999999989</v>
      </c>
    </row>
    <row r="179" spans="1:8" ht="15" customHeight="1" x14ac:dyDescent="0.2">
      <c r="A179" s="7" t="s">
        <v>171</v>
      </c>
      <c r="B179" s="16">
        <v>33</v>
      </c>
      <c r="C179" s="17">
        <v>25.36</v>
      </c>
      <c r="D179" s="17">
        <v>0.21000000000000005</v>
      </c>
      <c r="E179" s="17" t="s">
        <v>14</v>
      </c>
      <c r="F179" s="40">
        <v>22637</v>
      </c>
      <c r="G179" s="30">
        <v>177.84999999999991</v>
      </c>
    </row>
    <row r="180" spans="1:8" ht="15" customHeight="1" x14ac:dyDescent="0.2">
      <c r="A180" s="7" t="s">
        <v>302</v>
      </c>
      <c r="B180" s="21">
        <v>2</v>
      </c>
      <c r="C180" s="19">
        <v>0.42000000000000004</v>
      </c>
      <c r="D180" s="19">
        <v>0.2</v>
      </c>
      <c r="E180" s="20" t="s">
        <v>14</v>
      </c>
      <c r="F180" s="41">
        <v>300</v>
      </c>
      <c r="G180" s="31">
        <v>1</v>
      </c>
    </row>
    <row r="181" spans="1:8" ht="15" customHeight="1" x14ac:dyDescent="0.2">
      <c r="A181" s="7" t="s">
        <v>172</v>
      </c>
      <c r="B181" s="21">
        <v>1</v>
      </c>
      <c r="C181" s="19">
        <v>0.5</v>
      </c>
      <c r="D181" s="20" t="s">
        <v>14</v>
      </c>
      <c r="E181" s="20" t="s">
        <v>14</v>
      </c>
      <c r="F181" s="41">
        <v>10000</v>
      </c>
      <c r="G181" s="31" t="s">
        <v>14</v>
      </c>
    </row>
    <row r="182" spans="1:8" ht="15" customHeight="1" x14ac:dyDescent="0.2">
      <c r="A182" s="7" t="s">
        <v>327</v>
      </c>
      <c r="B182" s="21">
        <v>23</v>
      </c>
      <c r="C182" s="20">
        <v>21.599999999999994</v>
      </c>
      <c r="D182" s="19">
        <v>0.01</v>
      </c>
      <c r="E182" s="20" t="s">
        <v>14</v>
      </c>
      <c r="F182" s="41">
        <v>12137</v>
      </c>
      <c r="G182" s="31">
        <v>139.49999999999994</v>
      </c>
    </row>
    <row r="183" spans="1:8" ht="15" customHeight="1" x14ac:dyDescent="0.2">
      <c r="A183" s="7" t="s">
        <v>173</v>
      </c>
      <c r="B183" s="21">
        <v>7</v>
      </c>
      <c r="C183" s="20">
        <v>2.84</v>
      </c>
      <c r="D183" s="20" t="s">
        <v>14</v>
      </c>
      <c r="E183" s="20" t="s">
        <v>14</v>
      </c>
      <c r="F183" s="41">
        <v>200</v>
      </c>
      <c r="G183" s="31">
        <v>37.35</v>
      </c>
    </row>
    <row r="184" spans="1:8" ht="15" customHeight="1" x14ac:dyDescent="0.2">
      <c r="A184" s="7" t="s">
        <v>174</v>
      </c>
      <c r="B184" s="16">
        <v>1</v>
      </c>
      <c r="C184" s="17">
        <v>0.2</v>
      </c>
      <c r="D184" s="17" t="s">
        <v>14</v>
      </c>
      <c r="E184" s="17" t="s">
        <v>14</v>
      </c>
      <c r="F184" s="40">
        <v>3</v>
      </c>
      <c r="G184" s="30" t="s">
        <v>14</v>
      </c>
    </row>
    <row r="185" spans="1:8" ht="15" customHeight="1" x14ac:dyDescent="0.2">
      <c r="A185" s="7" t="s">
        <v>317</v>
      </c>
      <c r="B185" s="21">
        <v>1</v>
      </c>
      <c r="C185" s="19">
        <v>0.2</v>
      </c>
      <c r="D185" s="20" t="s">
        <v>14</v>
      </c>
      <c r="E185" s="20" t="s">
        <v>14</v>
      </c>
      <c r="F185" s="41">
        <v>3</v>
      </c>
      <c r="G185" s="31" t="s">
        <v>14</v>
      </c>
    </row>
    <row r="186" spans="1:8" ht="15" customHeight="1" x14ac:dyDescent="0.2">
      <c r="A186" s="7" t="s">
        <v>175</v>
      </c>
      <c r="B186" s="16">
        <v>28</v>
      </c>
      <c r="C186" s="17">
        <v>3.1899999999999986</v>
      </c>
      <c r="D186" s="17">
        <v>0.11</v>
      </c>
      <c r="E186" s="17" t="s">
        <v>14</v>
      </c>
      <c r="F186" s="40">
        <v>8894</v>
      </c>
      <c r="G186" s="30">
        <v>16.2</v>
      </c>
    </row>
    <row r="187" spans="1:8" ht="15" customHeight="1" x14ac:dyDescent="0.2">
      <c r="A187" s="7" t="s">
        <v>176</v>
      </c>
      <c r="B187" s="21">
        <v>4</v>
      </c>
      <c r="C187" s="19">
        <v>0.67</v>
      </c>
      <c r="D187" s="20" t="s">
        <v>14</v>
      </c>
      <c r="E187" s="20" t="s">
        <v>14</v>
      </c>
      <c r="F187" s="41">
        <v>2811</v>
      </c>
      <c r="G187" s="31">
        <v>0.37000000000000005</v>
      </c>
      <c r="H187" s="38"/>
    </row>
    <row r="188" spans="1:8" ht="15" customHeight="1" x14ac:dyDescent="0.2">
      <c r="A188" s="7" t="s">
        <v>177</v>
      </c>
      <c r="B188" s="21">
        <v>5</v>
      </c>
      <c r="C188" s="19">
        <v>0.82000000000000017</v>
      </c>
      <c r="D188" s="19">
        <v>2.0000000000000004E-2</v>
      </c>
      <c r="E188" s="20" t="s">
        <v>14</v>
      </c>
      <c r="F188" s="41">
        <v>1120</v>
      </c>
      <c r="G188" s="31">
        <v>3.4999999999999996</v>
      </c>
    </row>
    <row r="189" spans="1:8" ht="15" customHeight="1" x14ac:dyDescent="0.2">
      <c r="A189" s="7" t="s">
        <v>178</v>
      </c>
      <c r="B189" s="21">
        <v>1</v>
      </c>
      <c r="C189" s="19">
        <v>0.1</v>
      </c>
      <c r="D189" s="20" t="s">
        <v>14</v>
      </c>
      <c r="E189" s="20" t="s">
        <v>14</v>
      </c>
      <c r="F189" s="41">
        <v>540</v>
      </c>
      <c r="G189" s="31">
        <v>1.8</v>
      </c>
    </row>
    <row r="190" spans="1:8" ht="15" customHeight="1" x14ac:dyDescent="0.2">
      <c r="A190" s="7" t="s">
        <v>179</v>
      </c>
      <c r="B190" s="21">
        <v>2</v>
      </c>
      <c r="C190" s="19">
        <v>0.05</v>
      </c>
      <c r="D190" s="19">
        <v>0.01</v>
      </c>
      <c r="E190" s="20" t="s">
        <v>14</v>
      </c>
      <c r="F190" s="41">
        <v>100</v>
      </c>
      <c r="G190" s="31">
        <v>0.5</v>
      </c>
    </row>
    <row r="191" spans="1:8" ht="15" customHeight="1" x14ac:dyDescent="0.2">
      <c r="A191" s="7" t="s">
        <v>180</v>
      </c>
      <c r="B191" s="21">
        <v>1</v>
      </c>
      <c r="C191" s="19">
        <v>1.9999999999999997E-2</v>
      </c>
      <c r="D191" s="20" t="s">
        <v>14</v>
      </c>
      <c r="E191" s="20" t="s">
        <v>14</v>
      </c>
      <c r="F191" s="41">
        <v>198</v>
      </c>
      <c r="G191" s="31">
        <v>0.66</v>
      </c>
    </row>
    <row r="192" spans="1:8" ht="15" customHeight="1" x14ac:dyDescent="0.2">
      <c r="A192" s="7" t="s">
        <v>181</v>
      </c>
      <c r="B192" s="21">
        <v>1</v>
      </c>
      <c r="C192" s="19">
        <v>0.04</v>
      </c>
      <c r="D192" s="19">
        <v>0.04</v>
      </c>
      <c r="E192" s="20" t="s">
        <v>14</v>
      </c>
      <c r="F192" s="41" t="s">
        <v>14</v>
      </c>
      <c r="G192" s="31" t="s">
        <v>14</v>
      </c>
    </row>
    <row r="193" spans="1:7" ht="15" customHeight="1" x14ac:dyDescent="0.2">
      <c r="A193" s="7" t="s">
        <v>182</v>
      </c>
      <c r="B193" s="21">
        <v>3</v>
      </c>
      <c r="C193" s="19">
        <v>0.24</v>
      </c>
      <c r="D193" s="20" t="s">
        <v>14</v>
      </c>
      <c r="E193" s="20" t="s">
        <v>14</v>
      </c>
      <c r="F193" s="41">
        <v>396</v>
      </c>
      <c r="G193" s="31">
        <v>0.27</v>
      </c>
    </row>
    <row r="194" spans="1:7" ht="15" customHeight="1" x14ac:dyDescent="0.2">
      <c r="A194" s="7" t="s">
        <v>183</v>
      </c>
      <c r="B194" s="21">
        <v>1</v>
      </c>
      <c r="C194" s="19">
        <v>3.0000000000000006E-2</v>
      </c>
      <c r="D194" s="20" t="s">
        <v>14</v>
      </c>
      <c r="E194" s="20" t="s">
        <v>14</v>
      </c>
      <c r="F194" s="41">
        <v>255</v>
      </c>
      <c r="G194" s="31">
        <v>0.98</v>
      </c>
    </row>
    <row r="195" spans="1:7" ht="15" customHeight="1" x14ac:dyDescent="0.2">
      <c r="A195" s="7" t="s">
        <v>184</v>
      </c>
      <c r="B195" s="21">
        <v>3</v>
      </c>
      <c r="C195" s="19">
        <v>0.12</v>
      </c>
      <c r="D195" s="20" t="s">
        <v>14</v>
      </c>
      <c r="E195" s="20" t="s">
        <v>14</v>
      </c>
      <c r="F195" s="41">
        <v>50</v>
      </c>
      <c r="G195" s="31">
        <v>1.9999999999999997E-2</v>
      </c>
    </row>
    <row r="196" spans="1:7" ht="15" customHeight="1" x14ac:dyDescent="0.2">
      <c r="A196" s="7" t="s">
        <v>185</v>
      </c>
      <c r="B196" s="21">
        <v>4</v>
      </c>
      <c r="C196" s="19">
        <v>0.78</v>
      </c>
      <c r="D196" s="19">
        <v>3.9999999999999994E-2</v>
      </c>
      <c r="E196" s="20" t="s">
        <v>14</v>
      </c>
      <c r="F196" s="41">
        <v>400</v>
      </c>
      <c r="G196" s="31">
        <v>5.1000000000000005</v>
      </c>
    </row>
    <row r="197" spans="1:7" ht="15" customHeight="1" x14ac:dyDescent="0.2">
      <c r="A197" s="7" t="s">
        <v>186</v>
      </c>
      <c r="B197" s="21">
        <v>3</v>
      </c>
      <c r="C197" s="19">
        <v>0.32</v>
      </c>
      <c r="D197" s="20" t="s">
        <v>14</v>
      </c>
      <c r="E197" s="20" t="s">
        <v>14</v>
      </c>
      <c r="F197" s="41">
        <v>3024</v>
      </c>
      <c r="G197" s="31">
        <v>3</v>
      </c>
    </row>
    <row r="198" spans="1:7" ht="15" customHeight="1" x14ac:dyDescent="0.2">
      <c r="A198" s="7" t="s">
        <v>187</v>
      </c>
      <c r="B198" s="16">
        <v>1</v>
      </c>
      <c r="C198" s="17">
        <v>0.04</v>
      </c>
      <c r="D198" s="17" t="s">
        <v>14</v>
      </c>
      <c r="E198" s="17" t="s">
        <v>14</v>
      </c>
      <c r="F198" s="40">
        <v>9</v>
      </c>
      <c r="G198" s="30">
        <v>0.01</v>
      </c>
    </row>
    <row r="199" spans="1:7" ht="15" customHeight="1" x14ac:dyDescent="0.2">
      <c r="A199" s="7" t="s">
        <v>188</v>
      </c>
      <c r="B199" s="21">
        <v>1</v>
      </c>
      <c r="C199" s="19">
        <v>0.04</v>
      </c>
      <c r="D199" s="20" t="s">
        <v>14</v>
      </c>
      <c r="E199" s="20" t="s">
        <v>14</v>
      </c>
      <c r="F199" s="41">
        <v>9</v>
      </c>
      <c r="G199" s="31">
        <v>0.01</v>
      </c>
    </row>
    <row r="200" spans="1:7" ht="21" customHeight="1" x14ac:dyDescent="0.2">
      <c r="A200" s="7" t="s">
        <v>328</v>
      </c>
      <c r="B200" s="16">
        <f t="shared" ref="B200:G200" si="8">SUM(B201+B207+B214+B217+B223)</f>
        <v>32</v>
      </c>
      <c r="C200" s="17">
        <f t="shared" si="8"/>
        <v>5.8980000000000015</v>
      </c>
      <c r="D200" s="17">
        <f>SUM(D201+D207)</f>
        <v>0.16000000000000003</v>
      </c>
      <c r="E200" s="17" t="s">
        <v>14</v>
      </c>
      <c r="F200" s="40">
        <f t="shared" si="8"/>
        <v>27079</v>
      </c>
      <c r="G200" s="30">
        <f t="shared" si="8"/>
        <v>16.170000000000002</v>
      </c>
    </row>
    <row r="201" spans="1:7" ht="15" customHeight="1" x14ac:dyDescent="0.2">
      <c r="A201" s="7" t="s">
        <v>189</v>
      </c>
      <c r="B201" s="16">
        <v>9</v>
      </c>
      <c r="C201" s="17">
        <v>2.5380000000000003</v>
      </c>
      <c r="D201" s="17">
        <v>0.08</v>
      </c>
      <c r="E201" s="17" t="s">
        <v>14</v>
      </c>
      <c r="F201" s="40">
        <v>17000</v>
      </c>
      <c r="G201" s="30">
        <v>6.8599999999999994</v>
      </c>
    </row>
    <row r="202" spans="1:7" ht="15" customHeight="1" x14ac:dyDescent="0.2">
      <c r="A202" s="7" t="s">
        <v>318</v>
      </c>
      <c r="B202" s="21">
        <v>1</v>
      </c>
      <c r="C202" s="19">
        <v>0.04</v>
      </c>
      <c r="D202" s="20" t="s">
        <v>14</v>
      </c>
      <c r="E202" s="20" t="s">
        <v>14</v>
      </c>
      <c r="F202" s="41">
        <v>60</v>
      </c>
      <c r="G202" s="31">
        <v>0.6</v>
      </c>
    </row>
    <row r="203" spans="1:7" ht="15" customHeight="1" x14ac:dyDescent="0.2">
      <c r="A203" s="7" t="s">
        <v>190</v>
      </c>
      <c r="B203" s="21">
        <v>2</v>
      </c>
      <c r="C203" s="19">
        <v>0.27</v>
      </c>
      <c r="D203" s="20" t="s">
        <v>14</v>
      </c>
      <c r="E203" s="20" t="s">
        <v>14</v>
      </c>
      <c r="F203" s="41">
        <v>1900</v>
      </c>
      <c r="G203" s="31">
        <v>0.02</v>
      </c>
    </row>
    <row r="204" spans="1:7" ht="15" customHeight="1" x14ac:dyDescent="0.2">
      <c r="A204" s="7" t="s">
        <v>191</v>
      </c>
      <c r="B204" s="21">
        <v>2</v>
      </c>
      <c r="C204" s="20">
        <v>1.6800000000000004</v>
      </c>
      <c r="D204" s="20" t="s">
        <v>14</v>
      </c>
      <c r="E204" s="20" t="s">
        <v>14</v>
      </c>
      <c r="F204" s="41">
        <v>2560</v>
      </c>
      <c r="G204" s="31" t="s">
        <v>14</v>
      </c>
    </row>
    <row r="205" spans="1:7" ht="15" customHeight="1" x14ac:dyDescent="0.2">
      <c r="A205" s="7" t="s">
        <v>192</v>
      </c>
      <c r="B205" s="21">
        <v>1</v>
      </c>
      <c r="C205" s="19">
        <v>2.8000000000000004E-2</v>
      </c>
      <c r="D205" s="20" t="s">
        <v>14</v>
      </c>
      <c r="E205" s="20" t="s">
        <v>14</v>
      </c>
      <c r="F205" s="41">
        <v>180</v>
      </c>
      <c r="G205" s="31">
        <v>0.24</v>
      </c>
    </row>
    <row r="206" spans="1:7" ht="15" customHeight="1" x14ac:dyDescent="0.2">
      <c r="A206" s="7" t="s">
        <v>193</v>
      </c>
      <c r="B206" s="21">
        <v>3</v>
      </c>
      <c r="C206" s="19">
        <v>0.52</v>
      </c>
      <c r="D206" s="19">
        <v>7.9999999999999988E-2</v>
      </c>
      <c r="E206" s="20" t="s">
        <v>14</v>
      </c>
      <c r="F206" s="41">
        <v>12300</v>
      </c>
      <c r="G206" s="31">
        <v>6</v>
      </c>
    </row>
    <row r="207" spans="1:7" ht="15" customHeight="1" x14ac:dyDescent="0.2">
      <c r="A207" s="7" t="s">
        <v>194</v>
      </c>
      <c r="B207" s="16">
        <v>8</v>
      </c>
      <c r="C207" s="17">
        <v>1.36</v>
      </c>
      <c r="D207" s="17">
        <v>8.0000000000000016E-2</v>
      </c>
      <c r="E207" s="17" t="s">
        <v>14</v>
      </c>
      <c r="F207" s="40">
        <v>2870</v>
      </c>
      <c r="G207" s="30">
        <v>2.37</v>
      </c>
    </row>
    <row r="208" spans="1:7" ht="15" customHeight="1" x14ac:dyDescent="0.2">
      <c r="A208" s="7" t="s">
        <v>195</v>
      </c>
      <c r="B208" s="21">
        <v>1</v>
      </c>
      <c r="C208" s="19">
        <v>0.08</v>
      </c>
      <c r="D208" s="20" t="s">
        <v>14</v>
      </c>
      <c r="E208" s="20" t="s">
        <v>14</v>
      </c>
      <c r="F208" s="41" t="s">
        <v>14</v>
      </c>
      <c r="G208" s="31" t="s">
        <v>14</v>
      </c>
    </row>
    <row r="209" spans="1:7" ht="15" customHeight="1" x14ac:dyDescent="0.2">
      <c r="A209" s="7" t="s">
        <v>196</v>
      </c>
      <c r="B209" s="21">
        <v>1</v>
      </c>
      <c r="C209" s="19">
        <v>0.15999999999999998</v>
      </c>
      <c r="D209" s="20" t="s">
        <v>14</v>
      </c>
      <c r="E209" s="20" t="s">
        <v>14</v>
      </c>
      <c r="F209" s="41">
        <v>1280</v>
      </c>
      <c r="G209" s="31" t="s">
        <v>14</v>
      </c>
    </row>
    <row r="210" spans="1:7" ht="15" customHeight="1" x14ac:dyDescent="0.2">
      <c r="A210" s="7" t="s">
        <v>197</v>
      </c>
      <c r="B210" s="21">
        <v>2</v>
      </c>
      <c r="C210" s="19">
        <v>0.15999999999999998</v>
      </c>
      <c r="D210" s="19">
        <v>0.08</v>
      </c>
      <c r="E210" s="20" t="s">
        <v>14</v>
      </c>
      <c r="F210" s="41">
        <v>1000</v>
      </c>
      <c r="G210" s="31" t="s">
        <v>14</v>
      </c>
    </row>
    <row r="211" spans="1:7" ht="15" customHeight="1" x14ac:dyDescent="0.2">
      <c r="A211" s="7" t="s">
        <v>198</v>
      </c>
      <c r="B211" s="21">
        <v>1</v>
      </c>
      <c r="C211" s="19">
        <v>0.12</v>
      </c>
      <c r="D211" s="20" t="s">
        <v>14</v>
      </c>
      <c r="E211" s="20" t="s">
        <v>14</v>
      </c>
      <c r="F211" s="41" t="s">
        <v>14</v>
      </c>
      <c r="G211" s="31">
        <v>2</v>
      </c>
    </row>
    <row r="212" spans="1:7" ht="15" customHeight="1" x14ac:dyDescent="0.2">
      <c r="A212" s="7" t="s">
        <v>199</v>
      </c>
      <c r="B212" s="21">
        <v>2</v>
      </c>
      <c r="C212" s="19">
        <v>0.8</v>
      </c>
      <c r="D212" s="20" t="s">
        <v>14</v>
      </c>
      <c r="E212" s="20" t="s">
        <v>14</v>
      </c>
      <c r="F212" s="41">
        <v>90</v>
      </c>
      <c r="G212" s="31">
        <v>0.3</v>
      </c>
    </row>
    <row r="213" spans="1:7" ht="15" customHeight="1" x14ac:dyDescent="0.2">
      <c r="A213" s="7" t="s">
        <v>200</v>
      </c>
      <c r="B213" s="21">
        <v>1</v>
      </c>
      <c r="C213" s="19">
        <v>0.04</v>
      </c>
      <c r="D213" s="20" t="s">
        <v>14</v>
      </c>
      <c r="E213" s="20" t="s">
        <v>14</v>
      </c>
      <c r="F213" s="41">
        <v>500</v>
      </c>
      <c r="G213" s="31">
        <v>7.0000000000000007E-2</v>
      </c>
    </row>
    <row r="214" spans="1:7" ht="15" customHeight="1" x14ac:dyDescent="0.2">
      <c r="A214" s="7" t="s">
        <v>201</v>
      </c>
      <c r="B214" s="16">
        <v>2</v>
      </c>
      <c r="C214" s="17">
        <v>7.9999999999999988E-2</v>
      </c>
      <c r="D214" s="17" t="s">
        <v>14</v>
      </c>
      <c r="E214" s="17" t="s">
        <v>14</v>
      </c>
      <c r="F214" s="40">
        <v>33</v>
      </c>
      <c r="G214" s="30">
        <v>0.51</v>
      </c>
    </row>
    <row r="215" spans="1:7" ht="15" customHeight="1" x14ac:dyDescent="0.2">
      <c r="A215" s="7" t="s">
        <v>202</v>
      </c>
      <c r="B215" s="21">
        <v>1</v>
      </c>
      <c r="C215" s="19">
        <v>0.04</v>
      </c>
      <c r="D215" s="20" t="s">
        <v>14</v>
      </c>
      <c r="E215" s="20" t="s">
        <v>14</v>
      </c>
      <c r="F215" s="41">
        <v>3</v>
      </c>
      <c r="G215" s="31">
        <v>0.5</v>
      </c>
    </row>
    <row r="216" spans="1:7" ht="15" customHeight="1" x14ac:dyDescent="0.2">
      <c r="A216" s="7" t="s">
        <v>203</v>
      </c>
      <c r="B216" s="21">
        <v>1</v>
      </c>
      <c r="C216" s="19">
        <v>0.04</v>
      </c>
      <c r="D216" s="20" t="s">
        <v>14</v>
      </c>
      <c r="E216" s="20" t="s">
        <v>14</v>
      </c>
      <c r="F216" s="41">
        <v>30</v>
      </c>
      <c r="G216" s="31">
        <v>0.01</v>
      </c>
    </row>
    <row r="217" spans="1:7" ht="15" customHeight="1" x14ac:dyDescent="0.2">
      <c r="A217" s="7" t="s">
        <v>204</v>
      </c>
      <c r="B217" s="16">
        <v>10</v>
      </c>
      <c r="C217" s="17">
        <v>1.0200000000000005</v>
      </c>
      <c r="D217" s="17" t="s">
        <v>14</v>
      </c>
      <c r="E217" s="17" t="s">
        <v>14</v>
      </c>
      <c r="F217" s="40">
        <v>6216</v>
      </c>
      <c r="G217" s="30">
        <v>3.4299999999999997</v>
      </c>
    </row>
    <row r="218" spans="1:7" ht="15" customHeight="1" x14ac:dyDescent="0.2">
      <c r="A218" s="7" t="s">
        <v>205</v>
      </c>
      <c r="B218" s="18">
        <v>2</v>
      </c>
      <c r="C218" s="19">
        <v>0.54</v>
      </c>
      <c r="D218" s="20" t="s">
        <v>14</v>
      </c>
      <c r="E218" s="20" t="s">
        <v>14</v>
      </c>
      <c r="F218" s="41">
        <v>3000</v>
      </c>
      <c r="G218" s="31">
        <v>1</v>
      </c>
    </row>
    <row r="219" spans="1:7" ht="15" customHeight="1" x14ac:dyDescent="0.2">
      <c r="A219" s="7" t="s">
        <v>206</v>
      </c>
      <c r="B219" s="21">
        <v>1</v>
      </c>
      <c r="C219" s="19">
        <v>0.01</v>
      </c>
      <c r="D219" s="20" t="s">
        <v>14</v>
      </c>
      <c r="E219" s="20" t="s">
        <v>14</v>
      </c>
      <c r="F219" s="41">
        <v>100</v>
      </c>
      <c r="G219" s="31">
        <v>0.1</v>
      </c>
    </row>
    <row r="220" spans="1:7" ht="15" customHeight="1" x14ac:dyDescent="0.2">
      <c r="A220" s="7" t="s">
        <v>56</v>
      </c>
      <c r="B220" s="21">
        <v>1</v>
      </c>
      <c r="C220" s="19">
        <v>0.12</v>
      </c>
      <c r="D220" s="20" t="s">
        <v>14</v>
      </c>
      <c r="E220" s="20" t="s">
        <v>14</v>
      </c>
      <c r="F220" s="41">
        <v>830</v>
      </c>
      <c r="G220" s="31">
        <v>0.03</v>
      </c>
    </row>
    <row r="221" spans="1:7" ht="15" customHeight="1" x14ac:dyDescent="0.2">
      <c r="A221" s="7" t="s">
        <v>207</v>
      </c>
      <c r="B221" s="21">
        <v>3</v>
      </c>
      <c r="C221" s="19">
        <v>0.2</v>
      </c>
      <c r="D221" s="20" t="s">
        <v>14</v>
      </c>
      <c r="E221" s="20" t="s">
        <v>14</v>
      </c>
      <c r="F221" s="41">
        <v>2150</v>
      </c>
      <c r="G221" s="31">
        <v>2.2000000000000002</v>
      </c>
    </row>
    <row r="222" spans="1:7" ht="15" customHeight="1" x14ac:dyDescent="0.2">
      <c r="A222" s="7" t="s">
        <v>208</v>
      </c>
      <c r="B222" s="21">
        <v>3</v>
      </c>
      <c r="C222" s="19">
        <v>0.15</v>
      </c>
      <c r="D222" s="20" t="s">
        <v>14</v>
      </c>
      <c r="E222" s="20" t="s">
        <v>14</v>
      </c>
      <c r="F222" s="41">
        <v>136</v>
      </c>
      <c r="G222" s="31">
        <v>0.1</v>
      </c>
    </row>
    <row r="223" spans="1:7" ht="15" customHeight="1" x14ac:dyDescent="0.2">
      <c r="A223" s="7" t="s">
        <v>209</v>
      </c>
      <c r="B223" s="16">
        <v>3</v>
      </c>
      <c r="C223" s="17">
        <v>0.89999999999999991</v>
      </c>
      <c r="D223" s="17" t="s">
        <v>14</v>
      </c>
      <c r="E223" s="17" t="s">
        <v>14</v>
      </c>
      <c r="F223" s="40">
        <v>960</v>
      </c>
      <c r="G223" s="30">
        <v>3</v>
      </c>
    </row>
    <row r="224" spans="1:7" ht="15" customHeight="1" x14ac:dyDescent="0.2">
      <c r="A224" s="7" t="s">
        <v>210</v>
      </c>
      <c r="B224" s="21">
        <v>2</v>
      </c>
      <c r="C224" s="19">
        <v>0.1</v>
      </c>
      <c r="D224" s="20" t="s">
        <v>14</v>
      </c>
      <c r="E224" s="20" t="s">
        <v>14</v>
      </c>
      <c r="F224" s="41">
        <v>60</v>
      </c>
      <c r="G224" s="31">
        <v>1</v>
      </c>
    </row>
    <row r="225" spans="1:7" ht="15" customHeight="1" x14ac:dyDescent="0.2">
      <c r="A225" s="7" t="s">
        <v>211</v>
      </c>
      <c r="B225" s="22">
        <v>1</v>
      </c>
      <c r="C225" s="23">
        <v>0.8</v>
      </c>
      <c r="D225" s="24" t="s">
        <v>14</v>
      </c>
      <c r="E225" s="24" t="s">
        <v>14</v>
      </c>
      <c r="F225" s="41">
        <v>900</v>
      </c>
      <c r="G225" s="31">
        <v>2</v>
      </c>
    </row>
    <row r="226" spans="1:7" ht="21" customHeight="1" x14ac:dyDescent="0.2">
      <c r="A226" s="7" t="s">
        <v>11</v>
      </c>
      <c r="B226" s="16">
        <f t="shared" ref="B226:G226" si="9">SUM(B227+B230+B236+B244+B250+B261+B264+B268+B271+B276+B281)</f>
        <v>170</v>
      </c>
      <c r="C226" s="17">
        <f t="shared" si="9"/>
        <v>41.709999999999994</v>
      </c>
      <c r="D226" s="17">
        <f>SUM(D230+D236+D244+D250+D264+D276+D281)</f>
        <v>6.1000000000000014</v>
      </c>
      <c r="E226" s="17" t="s">
        <v>14</v>
      </c>
      <c r="F226" s="40">
        <f t="shared" si="9"/>
        <v>27090</v>
      </c>
      <c r="G226" s="30">
        <f t="shared" si="9"/>
        <v>546.24499999999989</v>
      </c>
    </row>
    <row r="227" spans="1:7" ht="15" customHeight="1" x14ac:dyDescent="0.2">
      <c r="A227" s="7" t="s">
        <v>212</v>
      </c>
      <c r="B227" s="16">
        <v>4</v>
      </c>
      <c r="C227" s="17">
        <v>1.32</v>
      </c>
      <c r="D227" s="17" t="s">
        <v>14</v>
      </c>
      <c r="E227" s="17" t="s">
        <v>14</v>
      </c>
      <c r="F227" s="40">
        <v>580</v>
      </c>
      <c r="G227" s="30">
        <v>115.5</v>
      </c>
    </row>
    <row r="228" spans="1:7" ht="15" customHeight="1" x14ac:dyDescent="0.2">
      <c r="A228" s="7" t="s">
        <v>213</v>
      </c>
      <c r="B228" s="21">
        <v>3</v>
      </c>
      <c r="C228" s="20">
        <v>1.28</v>
      </c>
      <c r="D228" s="20" t="s">
        <v>14</v>
      </c>
      <c r="E228" s="20" t="s">
        <v>14</v>
      </c>
      <c r="F228" s="41">
        <v>580</v>
      </c>
      <c r="G228" s="31">
        <v>114</v>
      </c>
    </row>
    <row r="229" spans="1:7" ht="15" customHeight="1" x14ac:dyDescent="0.2">
      <c r="A229" s="7" t="s">
        <v>214</v>
      </c>
      <c r="B229" s="21">
        <v>1</v>
      </c>
      <c r="C229" s="19">
        <v>0.04</v>
      </c>
      <c r="D229" s="20" t="s">
        <v>14</v>
      </c>
      <c r="E229" s="20" t="s">
        <v>14</v>
      </c>
      <c r="F229" s="41" t="s">
        <v>14</v>
      </c>
      <c r="G229" s="31">
        <v>1.5</v>
      </c>
    </row>
    <row r="230" spans="1:7" ht="15" customHeight="1" x14ac:dyDescent="0.2">
      <c r="A230" s="7" t="s">
        <v>215</v>
      </c>
      <c r="B230" s="16">
        <v>24</v>
      </c>
      <c r="C230" s="17">
        <v>4.3600000000000003</v>
      </c>
      <c r="D230" s="17">
        <v>0.13999999999999996</v>
      </c>
      <c r="E230" s="17" t="s">
        <v>14</v>
      </c>
      <c r="F230" s="40">
        <v>3750</v>
      </c>
      <c r="G230" s="30">
        <v>60.550000000000004</v>
      </c>
    </row>
    <row r="231" spans="1:7" ht="15" customHeight="1" x14ac:dyDescent="0.2">
      <c r="A231" s="7" t="s">
        <v>216</v>
      </c>
      <c r="B231" s="21">
        <v>2</v>
      </c>
      <c r="C231" s="19">
        <v>0.12</v>
      </c>
      <c r="D231" s="20" t="s">
        <v>14</v>
      </c>
      <c r="E231" s="20" t="s">
        <v>14</v>
      </c>
      <c r="F231" s="41">
        <v>300</v>
      </c>
      <c r="G231" s="31">
        <v>0.5</v>
      </c>
    </row>
    <row r="232" spans="1:7" ht="15" customHeight="1" x14ac:dyDescent="0.2">
      <c r="A232" s="7" t="s">
        <v>217</v>
      </c>
      <c r="B232" s="21">
        <v>2</v>
      </c>
      <c r="C232" s="19">
        <v>0.56000000000000005</v>
      </c>
      <c r="D232" s="20" t="s">
        <v>14</v>
      </c>
      <c r="E232" s="20" t="s">
        <v>14</v>
      </c>
      <c r="F232" s="41">
        <v>350</v>
      </c>
      <c r="G232" s="31">
        <v>0.7</v>
      </c>
    </row>
    <row r="233" spans="1:7" ht="15" customHeight="1" x14ac:dyDescent="0.2">
      <c r="A233" s="7" t="s">
        <v>218</v>
      </c>
      <c r="B233" s="21">
        <v>3</v>
      </c>
      <c r="C233" s="19">
        <v>0.52</v>
      </c>
      <c r="D233" s="19">
        <v>0.02</v>
      </c>
      <c r="E233" s="20" t="s">
        <v>14</v>
      </c>
      <c r="F233" s="41">
        <v>380</v>
      </c>
      <c r="G233" s="31">
        <v>9.8000000000000007</v>
      </c>
    </row>
    <row r="234" spans="1:7" ht="15" customHeight="1" x14ac:dyDescent="0.2">
      <c r="A234" s="7" t="s">
        <v>219</v>
      </c>
      <c r="B234" s="21">
        <v>1</v>
      </c>
      <c r="C234" s="19">
        <v>0.32</v>
      </c>
      <c r="D234" s="20" t="s">
        <v>14</v>
      </c>
      <c r="E234" s="20" t="s">
        <v>14</v>
      </c>
      <c r="F234" s="41" t="s">
        <v>14</v>
      </c>
      <c r="G234" s="31">
        <v>7</v>
      </c>
    </row>
    <row r="235" spans="1:7" ht="15" customHeight="1" x14ac:dyDescent="0.2">
      <c r="A235" s="7" t="s">
        <v>220</v>
      </c>
      <c r="B235" s="21">
        <v>16</v>
      </c>
      <c r="C235" s="20">
        <v>2.84</v>
      </c>
      <c r="D235" s="19">
        <v>0.12000000000000002</v>
      </c>
      <c r="E235" s="20" t="s">
        <v>14</v>
      </c>
      <c r="F235" s="41">
        <v>2720</v>
      </c>
      <c r="G235" s="31">
        <v>42.550000000000011</v>
      </c>
    </row>
    <row r="236" spans="1:7" ht="15" customHeight="1" x14ac:dyDescent="0.2">
      <c r="A236" s="7" t="s">
        <v>221</v>
      </c>
      <c r="B236" s="16">
        <v>35</v>
      </c>
      <c r="C236" s="17">
        <v>14.399999999999999</v>
      </c>
      <c r="D236" s="17">
        <v>2.74</v>
      </c>
      <c r="E236" s="17" t="s">
        <v>14</v>
      </c>
      <c r="F236" s="40">
        <v>4180</v>
      </c>
      <c r="G236" s="30">
        <v>75.214999999999989</v>
      </c>
    </row>
    <row r="237" spans="1:7" ht="15" customHeight="1" x14ac:dyDescent="0.2">
      <c r="A237" s="7" t="s">
        <v>319</v>
      </c>
      <c r="B237" s="21">
        <v>3</v>
      </c>
      <c r="C237" s="20">
        <v>1.7</v>
      </c>
      <c r="D237" s="19">
        <v>0.58000000000000007</v>
      </c>
      <c r="E237" s="20" t="s">
        <v>14</v>
      </c>
      <c r="F237" s="41">
        <v>1190</v>
      </c>
      <c r="G237" s="31">
        <v>11.5</v>
      </c>
    </row>
    <row r="238" spans="1:7" ht="15" customHeight="1" x14ac:dyDescent="0.2">
      <c r="A238" s="7" t="s">
        <v>222</v>
      </c>
      <c r="B238" s="21">
        <v>10</v>
      </c>
      <c r="C238" s="20">
        <v>3.6000000000000005</v>
      </c>
      <c r="D238" s="20" t="s">
        <v>14</v>
      </c>
      <c r="E238" s="20" t="s">
        <v>14</v>
      </c>
      <c r="F238" s="41">
        <v>740</v>
      </c>
      <c r="G238" s="31">
        <v>32.82</v>
      </c>
    </row>
    <row r="239" spans="1:7" ht="15" customHeight="1" x14ac:dyDescent="0.2">
      <c r="A239" s="7" t="s">
        <v>223</v>
      </c>
      <c r="B239" s="21">
        <v>16</v>
      </c>
      <c r="C239" s="20">
        <v>6.6</v>
      </c>
      <c r="D239" s="20">
        <v>2.12</v>
      </c>
      <c r="E239" s="20" t="s">
        <v>14</v>
      </c>
      <c r="F239" s="41">
        <v>580</v>
      </c>
      <c r="G239" s="31">
        <v>18.695000000000004</v>
      </c>
    </row>
    <row r="240" spans="1:7" ht="15" customHeight="1" x14ac:dyDescent="0.2">
      <c r="A240" s="7" t="s">
        <v>220</v>
      </c>
      <c r="B240" s="21">
        <v>1</v>
      </c>
      <c r="C240" s="19">
        <v>0.08</v>
      </c>
      <c r="D240" s="20" t="s">
        <v>14</v>
      </c>
      <c r="E240" s="20" t="s">
        <v>14</v>
      </c>
      <c r="F240" s="41">
        <v>40</v>
      </c>
      <c r="G240" s="31">
        <v>2</v>
      </c>
    </row>
    <row r="241" spans="1:7" ht="15" customHeight="1" x14ac:dyDescent="0.2">
      <c r="A241" s="7" t="s">
        <v>224</v>
      </c>
      <c r="B241" s="21">
        <v>1</v>
      </c>
      <c r="C241" s="19">
        <v>0.4</v>
      </c>
      <c r="D241" s="20" t="s">
        <v>14</v>
      </c>
      <c r="E241" s="20" t="s">
        <v>14</v>
      </c>
      <c r="F241" s="41">
        <v>350</v>
      </c>
      <c r="G241" s="31">
        <v>1.8</v>
      </c>
    </row>
    <row r="242" spans="1:7" ht="15" customHeight="1" x14ac:dyDescent="0.2">
      <c r="A242" s="7" t="s">
        <v>225</v>
      </c>
      <c r="B242" s="21">
        <v>1</v>
      </c>
      <c r="C242" s="20">
        <v>1.5</v>
      </c>
      <c r="D242" s="20" t="s">
        <v>14</v>
      </c>
      <c r="E242" s="20" t="s">
        <v>14</v>
      </c>
      <c r="F242" s="41">
        <v>1200</v>
      </c>
      <c r="G242" s="31">
        <v>2</v>
      </c>
    </row>
    <row r="243" spans="1:7" ht="15" customHeight="1" x14ac:dyDescent="0.2">
      <c r="A243" s="7" t="s">
        <v>226</v>
      </c>
      <c r="B243" s="21">
        <v>3</v>
      </c>
      <c r="C243" s="19">
        <v>0.52</v>
      </c>
      <c r="D243" s="19">
        <v>3.9999999999999994E-2</v>
      </c>
      <c r="E243" s="20" t="s">
        <v>14</v>
      </c>
      <c r="F243" s="41">
        <v>80</v>
      </c>
      <c r="G243" s="31">
        <v>6.4</v>
      </c>
    </row>
    <row r="244" spans="1:7" ht="15" customHeight="1" x14ac:dyDescent="0.2">
      <c r="A244" s="7" t="s">
        <v>227</v>
      </c>
      <c r="B244" s="16">
        <v>20</v>
      </c>
      <c r="C244" s="17">
        <v>3.4200000000000004</v>
      </c>
      <c r="D244" s="17">
        <v>0.89999999999999991</v>
      </c>
      <c r="E244" s="17" t="s">
        <v>14</v>
      </c>
      <c r="F244" s="40">
        <v>1774</v>
      </c>
      <c r="G244" s="30">
        <v>25.770000000000003</v>
      </c>
    </row>
    <row r="245" spans="1:7" ht="15" customHeight="1" x14ac:dyDescent="0.2">
      <c r="A245" s="7" t="s">
        <v>320</v>
      </c>
      <c r="B245" s="21">
        <v>6</v>
      </c>
      <c r="C245" s="19">
        <v>1</v>
      </c>
      <c r="D245" s="19">
        <v>0.24000000000000002</v>
      </c>
      <c r="E245" s="20" t="s">
        <v>14</v>
      </c>
      <c r="F245" s="41">
        <v>410</v>
      </c>
      <c r="G245" s="31">
        <v>5.37</v>
      </c>
    </row>
    <row r="246" spans="1:7" ht="15" customHeight="1" x14ac:dyDescent="0.2">
      <c r="A246" s="7" t="s">
        <v>228</v>
      </c>
      <c r="B246" s="21">
        <v>4</v>
      </c>
      <c r="C246" s="19">
        <v>0.60000000000000009</v>
      </c>
      <c r="D246" s="20" t="s">
        <v>14</v>
      </c>
      <c r="E246" s="20" t="s">
        <v>14</v>
      </c>
      <c r="F246" s="41">
        <v>300</v>
      </c>
      <c r="G246" s="31">
        <v>8.25</v>
      </c>
    </row>
    <row r="247" spans="1:7" ht="15" customHeight="1" x14ac:dyDescent="0.2">
      <c r="A247" s="7" t="s">
        <v>229</v>
      </c>
      <c r="B247" s="21">
        <v>5</v>
      </c>
      <c r="C247" s="19">
        <v>0.64</v>
      </c>
      <c r="D247" s="19">
        <v>0.12</v>
      </c>
      <c r="E247" s="20" t="s">
        <v>14</v>
      </c>
      <c r="F247" s="41">
        <v>714</v>
      </c>
      <c r="G247" s="31">
        <v>2.65</v>
      </c>
    </row>
    <row r="248" spans="1:7" ht="15" customHeight="1" x14ac:dyDescent="0.2">
      <c r="A248" s="7" t="s">
        <v>44</v>
      </c>
      <c r="B248" s="21">
        <v>1</v>
      </c>
      <c r="C248" s="19">
        <v>0.5</v>
      </c>
      <c r="D248" s="19">
        <v>0.5</v>
      </c>
      <c r="E248" s="20" t="s">
        <v>14</v>
      </c>
      <c r="F248" s="41" t="s">
        <v>14</v>
      </c>
      <c r="G248" s="31" t="s">
        <v>14</v>
      </c>
    </row>
    <row r="249" spans="1:7" ht="15" customHeight="1" x14ac:dyDescent="0.2">
      <c r="A249" s="7" t="s">
        <v>230</v>
      </c>
      <c r="B249" s="21">
        <v>4</v>
      </c>
      <c r="C249" s="19">
        <v>0.68</v>
      </c>
      <c r="D249" s="19">
        <v>0.04</v>
      </c>
      <c r="E249" s="20" t="s">
        <v>14</v>
      </c>
      <c r="F249" s="41">
        <v>350</v>
      </c>
      <c r="G249" s="31">
        <v>9.5</v>
      </c>
    </row>
    <row r="250" spans="1:7" ht="15" customHeight="1" x14ac:dyDescent="0.2">
      <c r="A250" s="7" t="s">
        <v>231</v>
      </c>
      <c r="B250" s="16">
        <v>34</v>
      </c>
      <c r="C250" s="17">
        <v>7.4999999999999991</v>
      </c>
      <c r="D250" s="17">
        <v>0.7799999999999998</v>
      </c>
      <c r="E250" s="17" t="s">
        <v>14</v>
      </c>
      <c r="F250" s="40">
        <v>4861</v>
      </c>
      <c r="G250" s="30">
        <v>75.19</v>
      </c>
    </row>
    <row r="251" spans="1:7" ht="15" customHeight="1" x14ac:dyDescent="0.2">
      <c r="A251" s="7" t="s">
        <v>321</v>
      </c>
      <c r="B251" s="21">
        <v>1</v>
      </c>
      <c r="C251" s="19">
        <v>0.08</v>
      </c>
      <c r="D251" s="20" t="s">
        <v>14</v>
      </c>
      <c r="E251" s="20" t="s">
        <v>14</v>
      </c>
      <c r="F251" s="41" t="s">
        <v>14</v>
      </c>
      <c r="G251" s="31" t="s">
        <v>14</v>
      </c>
    </row>
    <row r="252" spans="1:7" ht="15" customHeight="1" x14ac:dyDescent="0.2">
      <c r="A252" s="7" t="s">
        <v>232</v>
      </c>
      <c r="B252" s="21">
        <v>13</v>
      </c>
      <c r="C252" s="20">
        <v>2.52</v>
      </c>
      <c r="D252" s="19">
        <v>0.7</v>
      </c>
      <c r="E252" s="20" t="s">
        <v>14</v>
      </c>
      <c r="F252" s="41">
        <v>910</v>
      </c>
      <c r="G252" s="31">
        <v>7.11</v>
      </c>
    </row>
    <row r="253" spans="1:7" ht="15" customHeight="1" x14ac:dyDescent="0.2">
      <c r="A253" s="7" t="s">
        <v>160</v>
      </c>
      <c r="B253" s="21">
        <v>1</v>
      </c>
      <c r="C253" s="19">
        <v>0.04</v>
      </c>
      <c r="D253" s="20" t="s">
        <v>14</v>
      </c>
      <c r="E253" s="20" t="s">
        <v>14</v>
      </c>
      <c r="F253" s="41">
        <v>25</v>
      </c>
      <c r="G253" s="31">
        <v>0.6</v>
      </c>
    </row>
    <row r="254" spans="1:7" ht="15" customHeight="1" x14ac:dyDescent="0.2">
      <c r="A254" s="7" t="s">
        <v>233</v>
      </c>
      <c r="B254" s="21">
        <v>1</v>
      </c>
      <c r="C254" s="19">
        <v>0.04</v>
      </c>
      <c r="D254" s="20" t="s">
        <v>14</v>
      </c>
      <c r="E254" s="20" t="s">
        <v>14</v>
      </c>
      <c r="F254" s="41">
        <v>30</v>
      </c>
      <c r="G254" s="31">
        <v>0.03</v>
      </c>
    </row>
    <row r="255" spans="1:7" ht="15" customHeight="1" x14ac:dyDescent="0.2">
      <c r="A255" s="7" t="s">
        <v>234</v>
      </c>
      <c r="B255" s="21">
        <v>1</v>
      </c>
      <c r="C255" s="19">
        <v>0.08</v>
      </c>
      <c r="D255" s="20" t="s">
        <v>14</v>
      </c>
      <c r="E255" s="20" t="s">
        <v>14</v>
      </c>
      <c r="F255" s="41" t="s">
        <v>14</v>
      </c>
      <c r="G255" s="31">
        <v>0.8</v>
      </c>
    </row>
    <row r="256" spans="1:7" ht="15" customHeight="1" x14ac:dyDescent="0.2">
      <c r="A256" s="7" t="s">
        <v>235</v>
      </c>
      <c r="B256" s="21">
        <v>9</v>
      </c>
      <c r="C256" s="19">
        <v>0.84000000000000019</v>
      </c>
      <c r="D256" s="20" t="s">
        <v>14</v>
      </c>
      <c r="E256" s="20" t="s">
        <v>14</v>
      </c>
      <c r="F256" s="41">
        <v>2260</v>
      </c>
      <c r="G256" s="31">
        <v>13.1</v>
      </c>
    </row>
    <row r="257" spans="1:7" ht="15" customHeight="1" x14ac:dyDescent="0.2">
      <c r="A257" s="7" t="s">
        <v>236</v>
      </c>
      <c r="B257" s="21">
        <v>4</v>
      </c>
      <c r="C257" s="20">
        <v>2.42</v>
      </c>
      <c r="D257" s="19">
        <v>0.04</v>
      </c>
      <c r="E257" s="20" t="s">
        <v>14</v>
      </c>
      <c r="F257" s="41">
        <v>1436</v>
      </c>
      <c r="G257" s="31">
        <v>50</v>
      </c>
    </row>
    <row r="258" spans="1:7" ht="15" customHeight="1" x14ac:dyDescent="0.2">
      <c r="A258" s="7" t="s">
        <v>237</v>
      </c>
      <c r="B258" s="21">
        <v>1</v>
      </c>
      <c r="C258" s="19">
        <v>0.8</v>
      </c>
      <c r="D258" s="20" t="s">
        <v>14</v>
      </c>
      <c r="E258" s="20" t="s">
        <v>14</v>
      </c>
      <c r="F258" s="41">
        <v>60</v>
      </c>
      <c r="G258" s="31">
        <v>0.15</v>
      </c>
    </row>
    <row r="259" spans="1:7" ht="15" customHeight="1" x14ac:dyDescent="0.2">
      <c r="A259" s="7" t="s">
        <v>238</v>
      </c>
      <c r="B259" s="21">
        <v>1</v>
      </c>
      <c r="C259" s="19">
        <v>0.4</v>
      </c>
      <c r="D259" s="20" t="s">
        <v>14</v>
      </c>
      <c r="E259" s="20" t="s">
        <v>14</v>
      </c>
      <c r="F259" s="41">
        <v>30</v>
      </c>
      <c r="G259" s="31">
        <v>1.2</v>
      </c>
    </row>
    <row r="260" spans="1:7" ht="15" customHeight="1" x14ac:dyDescent="0.2">
      <c r="A260" s="7" t="s">
        <v>239</v>
      </c>
      <c r="B260" s="21">
        <v>2</v>
      </c>
      <c r="C260" s="19">
        <v>0.27999999999999997</v>
      </c>
      <c r="D260" s="19">
        <v>0.04</v>
      </c>
      <c r="E260" s="20" t="s">
        <v>14</v>
      </c>
      <c r="F260" s="41">
        <v>110</v>
      </c>
      <c r="G260" s="31">
        <v>2.2000000000000002</v>
      </c>
    </row>
    <row r="261" spans="1:7" ht="15" customHeight="1" x14ac:dyDescent="0.2">
      <c r="A261" s="7" t="s">
        <v>240</v>
      </c>
      <c r="B261" s="16">
        <v>2</v>
      </c>
      <c r="C261" s="17">
        <v>0.24</v>
      </c>
      <c r="D261" s="17" t="s">
        <v>14</v>
      </c>
      <c r="E261" s="17" t="s">
        <v>14</v>
      </c>
      <c r="F261" s="40">
        <v>200</v>
      </c>
      <c r="G261" s="30">
        <v>5.25</v>
      </c>
    </row>
    <row r="262" spans="1:7" ht="15" customHeight="1" x14ac:dyDescent="0.2">
      <c r="A262" s="7" t="s">
        <v>241</v>
      </c>
      <c r="B262" s="21">
        <v>1</v>
      </c>
      <c r="C262" s="19">
        <v>0.2</v>
      </c>
      <c r="D262" s="20" t="s">
        <v>14</v>
      </c>
      <c r="E262" s="20" t="s">
        <v>14</v>
      </c>
      <c r="F262" s="41">
        <v>200</v>
      </c>
      <c r="G262" s="31">
        <v>5</v>
      </c>
    </row>
    <row r="263" spans="1:7" ht="15" customHeight="1" x14ac:dyDescent="0.2">
      <c r="A263" s="7" t="s">
        <v>242</v>
      </c>
      <c r="B263" s="21">
        <v>1</v>
      </c>
      <c r="C263" s="19">
        <v>0.04</v>
      </c>
      <c r="D263" s="20" t="s">
        <v>14</v>
      </c>
      <c r="E263" s="20" t="s">
        <v>14</v>
      </c>
      <c r="F263" s="41" t="s">
        <v>14</v>
      </c>
      <c r="G263" s="31">
        <v>0.25</v>
      </c>
    </row>
    <row r="264" spans="1:7" ht="15" customHeight="1" x14ac:dyDescent="0.2">
      <c r="A264" s="7" t="s">
        <v>243</v>
      </c>
      <c r="B264" s="16">
        <v>7</v>
      </c>
      <c r="C264" s="17">
        <v>1.2800000000000002</v>
      </c>
      <c r="D264" s="17">
        <v>8.0000000000000029E-2</v>
      </c>
      <c r="E264" s="17" t="s">
        <v>14</v>
      </c>
      <c r="F264" s="40">
        <v>895</v>
      </c>
      <c r="G264" s="30">
        <v>13.7</v>
      </c>
    </row>
    <row r="265" spans="1:7" ht="15" customHeight="1" x14ac:dyDescent="0.2">
      <c r="A265" s="7" t="s">
        <v>322</v>
      </c>
      <c r="B265" s="21">
        <v>3</v>
      </c>
      <c r="C265" s="19">
        <v>0.31999999999999995</v>
      </c>
      <c r="D265" s="19">
        <v>7.9999999999999988E-2</v>
      </c>
      <c r="E265" s="20" t="s">
        <v>14</v>
      </c>
      <c r="F265" s="41">
        <v>375</v>
      </c>
      <c r="G265" s="31">
        <v>2.8</v>
      </c>
    </row>
    <row r="266" spans="1:7" ht="15" customHeight="1" x14ac:dyDescent="0.2">
      <c r="A266" s="7" t="s">
        <v>48</v>
      </c>
      <c r="B266" s="21">
        <v>1</v>
      </c>
      <c r="C266" s="19">
        <v>0.2</v>
      </c>
      <c r="D266" s="20" t="s">
        <v>14</v>
      </c>
      <c r="E266" s="20" t="s">
        <v>14</v>
      </c>
      <c r="F266" s="41">
        <v>50</v>
      </c>
      <c r="G266" s="31">
        <v>5</v>
      </c>
    </row>
    <row r="267" spans="1:7" ht="15" customHeight="1" x14ac:dyDescent="0.2">
      <c r="A267" s="7" t="s">
        <v>244</v>
      </c>
      <c r="B267" s="21">
        <v>3</v>
      </c>
      <c r="C267" s="19">
        <v>0.76</v>
      </c>
      <c r="D267" s="20" t="s">
        <v>14</v>
      </c>
      <c r="E267" s="20" t="s">
        <v>14</v>
      </c>
      <c r="F267" s="41">
        <v>470</v>
      </c>
      <c r="G267" s="31">
        <v>5.8999999999999995</v>
      </c>
    </row>
    <row r="268" spans="1:7" ht="15" customHeight="1" x14ac:dyDescent="0.2">
      <c r="A268" s="7" t="s">
        <v>245</v>
      </c>
      <c r="B268" s="16">
        <v>19</v>
      </c>
      <c r="C268" s="17">
        <v>2.1099999999999994</v>
      </c>
      <c r="D268" s="17" t="s">
        <v>14</v>
      </c>
      <c r="E268" s="17" t="s">
        <v>14</v>
      </c>
      <c r="F268" s="40">
        <v>1820</v>
      </c>
      <c r="G268" s="30">
        <v>73.25</v>
      </c>
    </row>
    <row r="269" spans="1:7" ht="15" customHeight="1" x14ac:dyDescent="0.2">
      <c r="A269" s="7" t="s">
        <v>246</v>
      </c>
      <c r="B269" s="21">
        <v>12</v>
      </c>
      <c r="C269" s="20">
        <v>1</v>
      </c>
      <c r="D269" s="20" t="s">
        <v>14</v>
      </c>
      <c r="E269" s="20" t="s">
        <v>14</v>
      </c>
      <c r="F269" s="41">
        <v>1820</v>
      </c>
      <c r="G269" s="31">
        <v>51.050000000000011</v>
      </c>
    </row>
    <row r="270" spans="1:7" ht="15" customHeight="1" x14ac:dyDescent="0.2">
      <c r="A270" s="7" t="s">
        <v>220</v>
      </c>
      <c r="B270" s="21">
        <v>7</v>
      </c>
      <c r="C270" s="20">
        <v>1.1099999999999999</v>
      </c>
      <c r="D270" s="20" t="s">
        <v>14</v>
      </c>
      <c r="E270" s="20" t="s">
        <v>14</v>
      </c>
      <c r="F270" s="41" t="s">
        <v>14</v>
      </c>
      <c r="G270" s="31">
        <v>22.200000000000003</v>
      </c>
    </row>
    <row r="271" spans="1:7" ht="15" customHeight="1" x14ac:dyDescent="0.2">
      <c r="A271" s="7" t="s">
        <v>119</v>
      </c>
      <c r="B271" s="16">
        <v>6</v>
      </c>
      <c r="C271" s="17">
        <v>2.94</v>
      </c>
      <c r="D271" s="17" t="s">
        <v>14</v>
      </c>
      <c r="E271" s="17" t="s">
        <v>14</v>
      </c>
      <c r="F271" s="40">
        <v>800</v>
      </c>
      <c r="G271" s="30">
        <v>57.519999999999996</v>
      </c>
    </row>
    <row r="272" spans="1:7" ht="15" customHeight="1" x14ac:dyDescent="0.2">
      <c r="A272" s="7" t="s">
        <v>247</v>
      </c>
      <c r="B272" s="21">
        <v>2</v>
      </c>
      <c r="C272" s="20">
        <v>1.22</v>
      </c>
      <c r="D272" s="20" t="s">
        <v>14</v>
      </c>
      <c r="E272" s="20" t="s">
        <v>14</v>
      </c>
      <c r="F272" s="41" t="s">
        <v>14</v>
      </c>
      <c r="G272" s="31">
        <v>37</v>
      </c>
    </row>
    <row r="273" spans="1:7" ht="15" customHeight="1" x14ac:dyDescent="0.2">
      <c r="A273" s="7" t="s">
        <v>295</v>
      </c>
      <c r="B273" s="21">
        <v>1</v>
      </c>
      <c r="C273" s="19">
        <v>0.28000000000000003</v>
      </c>
      <c r="D273" s="20" t="s">
        <v>14</v>
      </c>
      <c r="E273" s="20" t="s">
        <v>14</v>
      </c>
      <c r="F273" s="41">
        <v>300</v>
      </c>
      <c r="G273" s="31">
        <v>3</v>
      </c>
    </row>
    <row r="274" spans="1:7" ht="15" customHeight="1" x14ac:dyDescent="0.2">
      <c r="A274" s="7" t="s">
        <v>248</v>
      </c>
      <c r="B274" s="21">
        <v>1</v>
      </c>
      <c r="C274" s="20">
        <v>1.2</v>
      </c>
      <c r="D274" s="20" t="s">
        <v>14</v>
      </c>
      <c r="E274" s="20" t="s">
        <v>14</v>
      </c>
      <c r="F274" s="41" t="s">
        <v>14</v>
      </c>
      <c r="G274" s="31">
        <v>15</v>
      </c>
    </row>
    <row r="275" spans="1:7" ht="15" customHeight="1" x14ac:dyDescent="0.2">
      <c r="A275" s="7" t="s">
        <v>249</v>
      </c>
      <c r="B275" s="21">
        <v>2</v>
      </c>
      <c r="C275" s="19">
        <v>0.24000000000000005</v>
      </c>
      <c r="D275" s="20" t="s">
        <v>14</v>
      </c>
      <c r="E275" s="20" t="s">
        <v>14</v>
      </c>
      <c r="F275" s="41">
        <v>500</v>
      </c>
      <c r="G275" s="31">
        <v>2.52</v>
      </c>
    </row>
    <row r="276" spans="1:7" ht="15" customHeight="1" x14ac:dyDescent="0.2">
      <c r="A276" s="7" t="s">
        <v>250</v>
      </c>
      <c r="B276" s="16">
        <v>4</v>
      </c>
      <c r="C276" s="17">
        <v>1.24</v>
      </c>
      <c r="D276" s="17">
        <v>0.28000000000000008</v>
      </c>
      <c r="E276" s="17" t="s">
        <v>14</v>
      </c>
      <c r="F276" s="40">
        <v>3200</v>
      </c>
      <c r="G276" s="30">
        <v>7.5</v>
      </c>
    </row>
    <row r="277" spans="1:7" ht="15" customHeight="1" x14ac:dyDescent="0.2">
      <c r="A277" s="7" t="s">
        <v>323</v>
      </c>
      <c r="B277" s="21">
        <v>1</v>
      </c>
      <c r="C277" s="19">
        <v>0.12</v>
      </c>
      <c r="D277" s="19">
        <v>0.08</v>
      </c>
      <c r="E277" s="20" t="s">
        <v>14</v>
      </c>
      <c r="F277" s="41" t="s">
        <v>14</v>
      </c>
      <c r="G277" s="31">
        <v>3</v>
      </c>
    </row>
    <row r="278" spans="1:7" ht="15" customHeight="1" x14ac:dyDescent="0.2">
      <c r="A278" s="7" t="s">
        <v>251</v>
      </c>
      <c r="B278" s="21">
        <v>1</v>
      </c>
      <c r="C278" s="19">
        <v>0.2</v>
      </c>
      <c r="D278" s="19">
        <v>0.2</v>
      </c>
      <c r="E278" s="20" t="s">
        <v>14</v>
      </c>
      <c r="F278" s="41" t="s">
        <v>14</v>
      </c>
      <c r="G278" s="31" t="s">
        <v>14</v>
      </c>
    </row>
    <row r="279" spans="1:7" ht="15" customHeight="1" x14ac:dyDescent="0.2">
      <c r="A279" s="7" t="s">
        <v>252</v>
      </c>
      <c r="B279" s="21">
        <v>1</v>
      </c>
      <c r="C279" s="19">
        <v>0.12</v>
      </c>
      <c r="D279" s="20" t="s">
        <v>14</v>
      </c>
      <c r="E279" s="20" t="s">
        <v>14</v>
      </c>
      <c r="F279" s="41">
        <v>1800</v>
      </c>
      <c r="G279" s="31">
        <v>2</v>
      </c>
    </row>
    <row r="280" spans="1:7" ht="15" customHeight="1" x14ac:dyDescent="0.2">
      <c r="A280" s="7" t="s">
        <v>253</v>
      </c>
      <c r="B280" s="21">
        <v>1</v>
      </c>
      <c r="C280" s="19">
        <v>0.8</v>
      </c>
      <c r="D280" s="20" t="s">
        <v>14</v>
      </c>
      <c r="E280" s="20" t="s">
        <v>14</v>
      </c>
      <c r="F280" s="41">
        <v>1400</v>
      </c>
      <c r="G280" s="31">
        <v>2.5</v>
      </c>
    </row>
    <row r="281" spans="1:7" ht="15" customHeight="1" x14ac:dyDescent="0.2">
      <c r="A281" s="7" t="s">
        <v>254</v>
      </c>
      <c r="B281" s="16">
        <v>15</v>
      </c>
      <c r="C281" s="17">
        <v>2.9000000000000004</v>
      </c>
      <c r="D281" s="17">
        <v>1.1800000000000002</v>
      </c>
      <c r="E281" s="17" t="s">
        <v>14</v>
      </c>
      <c r="F281" s="40">
        <v>5030</v>
      </c>
      <c r="G281" s="30">
        <v>36.799999999999997</v>
      </c>
    </row>
    <row r="282" spans="1:7" ht="15" customHeight="1" x14ac:dyDescent="0.2">
      <c r="A282" s="7" t="s">
        <v>255</v>
      </c>
      <c r="B282" s="21">
        <v>2</v>
      </c>
      <c r="C282" s="19">
        <v>0.12000000000000002</v>
      </c>
      <c r="D282" s="20" t="s">
        <v>14</v>
      </c>
      <c r="E282" s="20" t="s">
        <v>14</v>
      </c>
      <c r="F282" s="41">
        <v>110</v>
      </c>
      <c r="G282" s="31">
        <v>2.8</v>
      </c>
    </row>
    <row r="283" spans="1:7" ht="15" customHeight="1" x14ac:dyDescent="0.2">
      <c r="A283" s="7" t="s">
        <v>256</v>
      </c>
      <c r="B283" s="21">
        <v>6</v>
      </c>
      <c r="C283" s="20">
        <v>2.12</v>
      </c>
      <c r="D283" s="20">
        <v>1.06</v>
      </c>
      <c r="E283" s="20" t="s">
        <v>14</v>
      </c>
      <c r="F283" s="41">
        <v>4720</v>
      </c>
      <c r="G283" s="31">
        <v>18.5</v>
      </c>
    </row>
    <row r="284" spans="1:7" ht="15" customHeight="1" x14ac:dyDescent="0.2">
      <c r="A284" s="7" t="s">
        <v>257</v>
      </c>
      <c r="B284" s="21">
        <v>1</v>
      </c>
      <c r="C284" s="19">
        <v>0.04</v>
      </c>
      <c r="D284" s="20" t="s">
        <v>14</v>
      </c>
      <c r="E284" s="20" t="s">
        <v>14</v>
      </c>
      <c r="F284" s="41">
        <v>100</v>
      </c>
      <c r="G284" s="31">
        <v>2</v>
      </c>
    </row>
    <row r="285" spans="1:7" ht="15" customHeight="1" x14ac:dyDescent="0.2">
      <c r="A285" s="7" t="s">
        <v>258</v>
      </c>
      <c r="B285" s="21">
        <v>6</v>
      </c>
      <c r="C285" s="19">
        <v>0.62000000000000011</v>
      </c>
      <c r="D285" s="19">
        <v>0.12</v>
      </c>
      <c r="E285" s="20" t="s">
        <v>14</v>
      </c>
      <c r="F285" s="41">
        <v>100</v>
      </c>
      <c r="G285" s="31">
        <v>13.500000000000002</v>
      </c>
    </row>
    <row r="286" spans="1:7" ht="21" customHeight="1" x14ac:dyDescent="0.2">
      <c r="A286" s="7" t="s">
        <v>12</v>
      </c>
      <c r="B286" s="16">
        <v>22</v>
      </c>
      <c r="C286" s="17">
        <f t="shared" ref="C286:G286" si="10">SUM(C287)</f>
        <v>20.024000000000004</v>
      </c>
      <c r="D286" s="17">
        <f t="shared" si="10"/>
        <v>0.48000000000000009</v>
      </c>
      <c r="E286" s="17" t="s">
        <v>14</v>
      </c>
      <c r="F286" s="40">
        <f t="shared" si="10"/>
        <v>2515</v>
      </c>
      <c r="G286" s="30">
        <f t="shared" si="10"/>
        <v>48.010000000000005</v>
      </c>
    </row>
    <row r="287" spans="1:7" ht="15" customHeight="1" x14ac:dyDescent="0.2">
      <c r="A287" s="7" t="s">
        <v>259</v>
      </c>
      <c r="B287" s="16">
        <v>22</v>
      </c>
      <c r="C287" s="17">
        <v>20.024000000000004</v>
      </c>
      <c r="D287" s="17">
        <v>0.48000000000000009</v>
      </c>
      <c r="E287" s="17" t="s">
        <v>14</v>
      </c>
      <c r="F287" s="40">
        <v>2515</v>
      </c>
      <c r="G287" s="30">
        <v>48.010000000000005</v>
      </c>
    </row>
    <row r="288" spans="1:7" ht="15" customHeight="1" x14ac:dyDescent="0.2">
      <c r="A288" s="7" t="s">
        <v>324</v>
      </c>
      <c r="B288" s="21">
        <v>16</v>
      </c>
      <c r="C288" s="20">
        <v>18.263999999999999</v>
      </c>
      <c r="D288" s="19">
        <v>0.40000000000000013</v>
      </c>
      <c r="E288" s="20" t="s">
        <v>14</v>
      </c>
      <c r="F288" s="41">
        <v>2500</v>
      </c>
      <c r="G288" s="31">
        <v>43</v>
      </c>
    </row>
    <row r="289" spans="1:9" ht="15" customHeight="1" x14ac:dyDescent="0.2">
      <c r="A289" s="7" t="s">
        <v>260</v>
      </c>
      <c r="B289" s="21">
        <v>5</v>
      </c>
      <c r="C289" s="19">
        <v>0.96</v>
      </c>
      <c r="D289" s="19">
        <v>0.08</v>
      </c>
      <c r="E289" s="20" t="s">
        <v>14</v>
      </c>
      <c r="F289" s="41">
        <v>15</v>
      </c>
      <c r="G289" s="31">
        <v>5.01</v>
      </c>
    </row>
    <row r="290" spans="1:9" ht="15" customHeight="1" x14ac:dyDescent="0.2">
      <c r="A290" s="7" t="s">
        <v>261</v>
      </c>
      <c r="B290" s="21">
        <v>1</v>
      </c>
      <c r="C290" s="19">
        <v>0.8</v>
      </c>
      <c r="D290" s="20" t="s">
        <v>14</v>
      </c>
      <c r="E290" s="20" t="s">
        <v>14</v>
      </c>
      <c r="F290" s="41" t="s">
        <v>14</v>
      </c>
      <c r="G290" s="31" t="s">
        <v>14</v>
      </c>
    </row>
    <row r="291" spans="1:9" ht="21" customHeight="1" x14ac:dyDescent="0.2">
      <c r="A291" s="7" t="s">
        <v>13</v>
      </c>
      <c r="B291" s="16">
        <v>62</v>
      </c>
      <c r="C291" s="17">
        <f t="shared" ref="C291:F291" si="11">SUM(C292+C298+C304+C311+C315+C320+C322+C324+C327)</f>
        <v>32.96</v>
      </c>
      <c r="D291" s="17">
        <f>SUM(D292+D304+D311+D322+D324)</f>
        <v>3.45</v>
      </c>
      <c r="E291" s="17" t="s">
        <v>14</v>
      </c>
      <c r="F291" s="40">
        <f t="shared" si="11"/>
        <v>6491</v>
      </c>
      <c r="G291" s="30">
        <f>SUM(G292+G298+G304+G311+G315+G320+G324+G327)</f>
        <v>153.14000000000001</v>
      </c>
      <c r="I291" s="37"/>
    </row>
    <row r="292" spans="1:9" ht="15" customHeight="1" x14ac:dyDescent="0.2">
      <c r="A292" s="7" t="s">
        <v>262</v>
      </c>
      <c r="B292" s="16">
        <v>7</v>
      </c>
      <c r="C292" s="17">
        <v>2.3199999999999998</v>
      </c>
      <c r="D292" s="17">
        <v>8.0000000000000016E-2</v>
      </c>
      <c r="E292" s="17" t="s">
        <v>14</v>
      </c>
      <c r="F292" s="40">
        <v>750</v>
      </c>
      <c r="G292" s="30">
        <v>14.499999999999998</v>
      </c>
    </row>
    <row r="293" spans="1:9" ht="15" customHeight="1" x14ac:dyDescent="0.2">
      <c r="A293" s="7" t="s">
        <v>325</v>
      </c>
      <c r="B293" s="21">
        <v>1</v>
      </c>
      <c r="C293" s="19">
        <v>0.64</v>
      </c>
      <c r="D293" s="20" t="s">
        <v>14</v>
      </c>
      <c r="E293" s="20" t="s">
        <v>14</v>
      </c>
      <c r="F293" s="41">
        <v>600</v>
      </c>
      <c r="G293" s="31">
        <v>6</v>
      </c>
    </row>
    <row r="294" spans="1:9" ht="15" customHeight="1" x14ac:dyDescent="0.2">
      <c r="A294" s="7" t="s">
        <v>263</v>
      </c>
      <c r="B294" s="21">
        <v>1</v>
      </c>
      <c r="C294" s="19">
        <v>0.08</v>
      </c>
      <c r="D294" s="19">
        <v>0.08</v>
      </c>
      <c r="E294" s="20" t="s">
        <v>14</v>
      </c>
      <c r="F294" s="41" t="s">
        <v>14</v>
      </c>
      <c r="G294" s="31" t="s">
        <v>14</v>
      </c>
    </row>
    <row r="295" spans="1:9" ht="15" customHeight="1" x14ac:dyDescent="0.2">
      <c r="A295" s="7" t="s">
        <v>264</v>
      </c>
      <c r="B295" s="21">
        <v>1</v>
      </c>
      <c r="C295" s="19">
        <v>0.4</v>
      </c>
      <c r="D295" s="20" t="s">
        <v>14</v>
      </c>
      <c r="E295" s="20" t="s">
        <v>14</v>
      </c>
      <c r="F295" s="41" t="s">
        <v>14</v>
      </c>
      <c r="G295" s="31" t="s">
        <v>14</v>
      </c>
    </row>
    <row r="296" spans="1:9" ht="15" customHeight="1" x14ac:dyDescent="0.2">
      <c r="A296" s="7" t="s">
        <v>265</v>
      </c>
      <c r="B296" s="21">
        <v>1</v>
      </c>
      <c r="C296" s="19">
        <v>0.4</v>
      </c>
      <c r="D296" s="20" t="s">
        <v>14</v>
      </c>
      <c r="E296" s="20" t="s">
        <v>14</v>
      </c>
      <c r="F296" s="41" t="s">
        <v>14</v>
      </c>
      <c r="G296" s="31">
        <v>8</v>
      </c>
    </row>
    <row r="297" spans="1:9" ht="15" customHeight="1" x14ac:dyDescent="0.2">
      <c r="A297" s="7" t="s">
        <v>266</v>
      </c>
      <c r="B297" s="21">
        <v>3</v>
      </c>
      <c r="C297" s="19">
        <v>0.8</v>
      </c>
      <c r="D297" s="20" t="s">
        <v>14</v>
      </c>
      <c r="E297" s="20" t="s">
        <v>14</v>
      </c>
      <c r="F297" s="41">
        <v>150</v>
      </c>
      <c r="G297" s="31">
        <v>0.5</v>
      </c>
    </row>
    <row r="298" spans="1:9" ht="15" customHeight="1" x14ac:dyDescent="0.2">
      <c r="A298" s="7" t="s">
        <v>267</v>
      </c>
      <c r="B298" s="16">
        <v>11</v>
      </c>
      <c r="C298" s="17">
        <v>7.4399999999999986</v>
      </c>
      <c r="D298" s="17" t="s">
        <v>14</v>
      </c>
      <c r="E298" s="17" t="s">
        <v>14</v>
      </c>
      <c r="F298" s="40">
        <v>1090</v>
      </c>
      <c r="G298" s="30">
        <v>12.48</v>
      </c>
    </row>
    <row r="299" spans="1:9" ht="15" customHeight="1" x14ac:dyDescent="0.2">
      <c r="A299" s="7" t="s">
        <v>326</v>
      </c>
      <c r="B299" s="21">
        <v>2</v>
      </c>
      <c r="C299" s="19">
        <v>0.4</v>
      </c>
      <c r="D299" s="20" t="s">
        <v>14</v>
      </c>
      <c r="E299" s="20" t="s">
        <v>14</v>
      </c>
      <c r="F299" s="41">
        <v>250</v>
      </c>
      <c r="G299" s="31">
        <v>2</v>
      </c>
    </row>
    <row r="300" spans="1:9" ht="15" customHeight="1" x14ac:dyDescent="0.2">
      <c r="A300" s="7" t="s">
        <v>268</v>
      </c>
      <c r="B300" s="21">
        <v>3</v>
      </c>
      <c r="C300" s="20">
        <v>5.1999999999999993</v>
      </c>
      <c r="D300" s="20" t="s">
        <v>14</v>
      </c>
      <c r="E300" s="20" t="s">
        <v>14</v>
      </c>
      <c r="F300" s="41" t="s">
        <v>14</v>
      </c>
      <c r="G300" s="31">
        <v>5.0299999999999994</v>
      </c>
    </row>
    <row r="301" spans="1:9" ht="15" customHeight="1" x14ac:dyDescent="0.2">
      <c r="A301" s="7" t="s">
        <v>269</v>
      </c>
      <c r="B301" s="21">
        <v>2</v>
      </c>
      <c r="C301" s="19">
        <v>0.60000000000000009</v>
      </c>
      <c r="D301" s="20" t="s">
        <v>14</v>
      </c>
      <c r="E301" s="20" t="s">
        <v>14</v>
      </c>
      <c r="F301" s="41">
        <v>240</v>
      </c>
      <c r="G301" s="31">
        <v>3</v>
      </c>
    </row>
    <row r="302" spans="1:9" ht="15" customHeight="1" x14ac:dyDescent="0.2">
      <c r="A302" s="7" t="s">
        <v>270</v>
      </c>
      <c r="B302" s="21">
        <v>2</v>
      </c>
      <c r="C302" s="19">
        <v>0.8</v>
      </c>
      <c r="D302" s="20" t="s">
        <v>14</v>
      </c>
      <c r="E302" s="20" t="s">
        <v>14</v>
      </c>
      <c r="F302" s="41">
        <v>600</v>
      </c>
      <c r="G302" s="31">
        <v>2.15</v>
      </c>
    </row>
    <row r="303" spans="1:9" ht="15" customHeight="1" x14ac:dyDescent="0.2">
      <c r="A303" s="7" t="s">
        <v>271</v>
      </c>
      <c r="B303" s="21">
        <v>2</v>
      </c>
      <c r="C303" s="19">
        <v>0.44</v>
      </c>
      <c r="D303" s="20" t="s">
        <v>14</v>
      </c>
      <c r="E303" s="20" t="s">
        <v>14</v>
      </c>
      <c r="F303" s="41" t="s">
        <v>14</v>
      </c>
      <c r="G303" s="31">
        <v>0.3</v>
      </c>
    </row>
    <row r="304" spans="1:9" ht="15" customHeight="1" x14ac:dyDescent="0.2">
      <c r="A304" s="7" t="s">
        <v>272</v>
      </c>
      <c r="B304" s="16">
        <v>25</v>
      </c>
      <c r="C304" s="17">
        <v>10.88</v>
      </c>
      <c r="D304" s="17">
        <v>0.44</v>
      </c>
      <c r="E304" s="17" t="s">
        <v>14</v>
      </c>
      <c r="F304" s="40">
        <v>1081</v>
      </c>
      <c r="G304" s="30">
        <v>70.290000000000006</v>
      </c>
    </row>
    <row r="305" spans="1:7" ht="15" customHeight="1" x14ac:dyDescent="0.2">
      <c r="A305" s="7" t="s">
        <v>273</v>
      </c>
      <c r="B305" s="21">
        <v>1</v>
      </c>
      <c r="C305" s="19">
        <v>0.16</v>
      </c>
      <c r="D305" s="20" t="s">
        <v>14</v>
      </c>
      <c r="E305" s="20" t="s">
        <v>14</v>
      </c>
      <c r="F305" s="41" t="s">
        <v>14</v>
      </c>
      <c r="G305" s="31">
        <v>0.02</v>
      </c>
    </row>
    <row r="306" spans="1:7" ht="15" customHeight="1" x14ac:dyDescent="0.2">
      <c r="A306" s="7" t="s">
        <v>274</v>
      </c>
      <c r="B306" s="21">
        <v>2</v>
      </c>
      <c r="C306" s="19">
        <v>0.2</v>
      </c>
      <c r="D306" s="20" t="s">
        <v>14</v>
      </c>
      <c r="E306" s="20" t="s">
        <v>14</v>
      </c>
      <c r="F306" s="41">
        <v>100</v>
      </c>
      <c r="G306" s="31">
        <v>2</v>
      </c>
    </row>
    <row r="307" spans="1:7" ht="15" customHeight="1" x14ac:dyDescent="0.2">
      <c r="A307" s="7" t="s">
        <v>275</v>
      </c>
      <c r="B307" s="21">
        <v>14</v>
      </c>
      <c r="C307" s="20">
        <v>7.08</v>
      </c>
      <c r="D307" s="20" t="s">
        <v>14</v>
      </c>
      <c r="E307" s="20" t="s">
        <v>14</v>
      </c>
      <c r="F307" s="41" t="s">
        <v>14</v>
      </c>
      <c r="G307" s="31">
        <v>61.699999999999989</v>
      </c>
    </row>
    <row r="308" spans="1:7" ht="15" customHeight="1" x14ac:dyDescent="0.2">
      <c r="A308" s="7" t="s">
        <v>276</v>
      </c>
      <c r="B308" s="21">
        <v>1</v>
      </c>
      <c r="C308" s="19">
        <v>0.8</v>
      </c>
      <c r="D308" s="20" t="s">
        <v>14</v>
      </c>
      <c r="E308" s="20" t="s">
        <v>14</v>
      </c>
      <c r="F308" s="41">
        <v>120</v>
      </c>
      <c r="G308" s="31" t="s">
        <v>14</v>
      </c>
    </row>
    <row r="309" spans="1:7" ht="15" customHeight="1" x14ac:dyDescent="0.2">
      <c r="A309" s="7" t="s">
        <v>277</v>
      </c>
      <c r="B309" s="21">
        <v>2</v>
      </c>
      <c r="C309" s="20">
        <v>1.44</v>
      </c>
      <c r="D309" s="20" t="s">
        <v>14</v>
      </c>
      <c r="E309" s="20" t="s">
        <v>14</v>
      </c>
      <c r="F309" s="41">
        <v>820</v>
      </c>
      <c r="G309" s="31">
        <v>4.5600000000000005</v>
      </c>
    </row>
    <row r="310" spans="1:7" ht="15" customHeight="1" x14ac:dyDescent="0.2">
      <c r="A310" s="7" t="s">
        <v>278</v>
      </c>
      <c r="B310" s="21">
        <v>5</v>
      </c>
      <c r="C310" s="20">
        <v>1.2</v>
      </c>
      <c r="D310" s="19">
        <v>0.44000000000000011</v>
      </c>
      <c r="E310" s="20" t="s">
        <v>14</v>
      </c>
      <c r="F310" s="41">
        <v>41</v>
      </c>
      <c r="G310" s="31">
        <v>2.0100000000000002</v>
      </c>
    </row>
    <row r="311" spans="1:7" ht="15" customHeight="1" x14ac:dyDescent="0.2">
      <c r="A311" s="7" t="s">
        <v>279</v>
      </c>
      <c r="B311" s="16">
        <v>3</v>
      </c>
      <c r="C311" s="17">
        <v>0.72</v>
      </c>
      <c r="D311" s="17">
        <v>0.28000000000000003</v>
      </c>
      <c r="E311" s="17" t="s">
        <v>14</v>
      </c>
      <c r="F311" s="40">
        <v>400</v>
      </c>
      <c r="G311" s="30">
        <v>2.5</v>
      </c>
    </row>
    <row r="312" spans="1:7" ht="15" customHeight="1" x14ac:dyDescent="0.2">
      <c r="A312" s="7" t="s">
        <v>280</v>
      </c>
      <c r="B312" s="21">
        <v>1</v>
      </c>
      <c r="C312" s="19">
        <v>0.4</v>
      </c>
      <c r="D312" s="19">
        <v>0.28000000000000003</v>
      </c>
      <c r="E312" s="20" t="s">
        <v>14</v>
      </c>
      <c r="F312" s="41">
        <v>100</v>
      </c>
      <c r="G312" s="31">
        <v>2</v>
      </c>
    </row>
    <row r="313" spans="1:7" ht="15" customHeight="1" x14ac:dyDescent="0.2">
      <c r="A313" s="7" t="s">
        <v>281</v>
      </c>
      <c r="B313" s="21">
        <v>1</v>
      </c>
      <c r="C313" s="19">
        <v>0.28000000000000003</v>
      </c>
      <c r="D313" s="20" t="s">
        <v>14</v>
      </c>
      <c r="E313" s="20" t="s">
        <v>14</v>
      </c>
      <c r="F313" s="41">
        <v>300</v>
      </c>
      <c r="G313" s="31">
        <v>0.5</v>
      </c>
    </row>
    <row r="314" spans="1:7" ht="15" customHeight="1" x14ac:dyDescent="0.2">
      <c r="A314" s="7" t="s">
        <v>282</v>
      </c>
      <c r="B314" s="21">
        <v>1</v>
      </c>
      <c r="C314" s="19">
        <v>0.04</v>
      </c>
      <c r="D314" s="20" t="s">
        <v>14</v>
      </c>
      <c r="E314" s="20" t="s">
        <v>14</v>
      </c>
      <c r="F314" s="41" t="s">
        <v>14</v>
      </c>
      <c r="G314" s="31" t="s">
        <v>14</v>
      </c>
    </row>
    <row r="315" spans="1:7" ht="15" customHeight="1" x14ac:dyDescent="0.2">
      <c r="A315" s="7" t="s">
        <v>283</v>
      </c>
      <c r="B315" s="16">
        <v>5</v>
      </c>
      <c r="C315" s="17">
        <v>1.24</v>
      </c>
      <c r="D315" s="17" t="s">
        <v>14</v>
      </c>
      <c r="E315" s="17" t="s">
        <v>14</v>
      </c>
      <c r="F315" s="40">
        <v>350</v>
      </c>
      <c r="G315" s="30">
        <v>19.02</v>
      </c>
    </row>
    <row r="316" spans="1:7" ht="15" customHeight="1" x14ac:dyDescent="0.2">
      <c r="A316" s="7" t="s">
        <v>284</v>
      </c>
      <c r="B316" s="21">
        <v>1</v>
      </c>
      <c r="C316" s="19">
        <v>0.12</v>
      </c>
      <c r="D316" s="20" t="s">
        <v>14</v>
      </c>
      <c r="E316" s="20" t="s">
        <v>14</v>
      </c>
      <c r="F316" s="41" t="s">
        <v>14</v>
      </c>
      <c r="G316" s="31">
        <v>0.02</v>
      </c>
    </row>
    <row r="317" spans="1:7" ht="15" customHeight="1" x14ac:dyDescent="0.2">
      <c r="A317" s="7" t="s">
        <v>285</v>
      </c>
      <c r="B317" s="21">
        <v>1</v>
      </c>
      <c r="C317" s="19">
        <v>0.08</v>
      </c>
      <c r="D317" s="20" t="s">
        <v>14</v>
      </c>
      <c r="E317" s="20" t="s">
        <v>14</v>
      </c>
      <c r="F317" s="41">
        <v>100</v>
      </c>
      <c r="G317" s="31">
        <v>2</v>
      </c>
    </row>
    <row r="318" spans="1:7" ht="15" customHeight="1" x14ac:dyDescent="0.2">
      <c r="A318" s="7" t="s">
        <v>286</v>
      </c>
      <c r="B318" s="21">
        <v>2</v>
      </c>
      <c r="C318" s="19">
        <v>0.4</v>
      </c>
      <c r="D318" s="20" t="s">
        <v>14</v>
      </c>
      <c r="E318" s="20" t="s">
        <v>14</v>
      </c>
      <c r="F318" s="41">
        <v>150</v>
      </c>
      <c r="G318" s="31">
        <v>9</v>
      </c>
    </row>
    <row r="319" spans="1:7" ht="15" customHeight="1" x14ac:dyDescent="0.2">
      <c r="A319" s="7" t="s">
        <v>287</v>
      </c>
      <c r="B319" s="21">
        <v>1</v>
      </c>
      <c r="C319" s="19">
        <v>0.6399999999999999</v>
      </c>
      <c r="D319" s="20" t="s">
        <v>14</v>
      </c>
      <c r="E319" s="20" t="s">
        <v>14</v>
      </c>
      <c r="F319" s="41">
        <v>100</v>
      </c>
      <c r="G319" s="31">
        <v>8</v>
      </c>
    </row>
    <row r="320" spans="1:7" ht="15" customHeight="1" x14ac:dyDescent="0.2">
      <c r="A320" s="7" t="s">
        <v>288</v>
      </c>
      <c r="B320" s="16">
        <v>1</v>
      </c>
      <c r="C320" s="17">
        <v>0.6</v>
      </c>
      <c r="D320" s="17" t="s">
        <v>14</v>
      </c>
      <c r="E320" s="17" t="s">
        <v>14</v>
      </c>
      <c r="F320" s="40">
        <v>50</v>
      </c>
      <c r="G320" s="30">
        <v>13.5</v>
      </c>
    </row>
    <row r="321" spans="1:7" ht="15" customHeight="1" x14ac:dyDescent="0.2">
      <c r="A321" s="7" t="s">
        <v>289</v>
      </c>
      <c r="B321" s="21">
        <v>1</v>
      </c>
      <c r="C321" s="19">
        <v>0.6</v>
      </c>
      <c r="D321" s="20" t="s">
        <v>14</v>
      </c>
      <c r="E321" s="20" t="s">
        <v>14</v>
      </c>
      <c r="F321" s="41">
        <v>50</v>
      </c>
      <c r="G321" s="31">
        <v>13.5</v>
      </c>
    </row>
    <row r="322" spans="1:7" ht="15" customHeight="1" x14ac:dyDescent="0.2">
      <c r="A322" s="7" t="s">
        <v>290</v>
      </c>
      <c r="B322" s="16">
        <v>1</v>
      </c>
      <c r="C322" s="25">
        <v>4</v>
      </c>
      <c r="D322" s="25">
        <v>2.4</v>
      </c>
      <c r="E322" s="25" t="s">
        <v>14</v>
      </c>
      <c r="F322" s="43">
        <v>40</v>
      </c>
      <c r="G322" s="32" t="s">
        <v>14</v>
      </c>
    </row>
    <row r="323" spans="1:7" ht="15" customHeight="1" x14ac:dyDescent="0.2">
      <c r="A323" s="7" t="s">
        <v>291</v>
      </c>
      <c r="B323" s="21">
        <v>1</v>
      </c>
      <c r="C323" s="20">
        <v>4</v>
      </c>
      <c r="D323" s="20">
        <v>2.4</v>
      </c>
      <c r="E323" s="20" t="s">
        <v>14</v>
      </c>
      <c r="F323" s="41">
        <v>40</v>
      </c>
      <c r="G323" s="31" t="s">
        <v>14</v>
      </c>
    </row>
    <row r="324" spans="1:7" ht="15" customHeight="1" x14ac:dyDescent="0.2">
      <c r="A324" s="7" t="s">
        <v>292</v>
      </c>
      <c r="B324" s="16">
        <v>4</v>
      </c>
      <c r="C324" s="17">
        <v>3.9999999999999996</v>
      </c>
      <c r="D324" s="17">
        <v>0.25000000000000006</v>
      </c>
      <c r="E324" s="17" t="s">
        <v>14</v>
      </c>
      <c r="F324" s="40">
        <v>480</v>
      </c>
      <c r="G324" s="30">
        <v>10</v>
      </c>
    </row>
    <row r="325" spans="1:7" ht="15" customHeight="1" x14ac:dyDescent="0.2">
      <c r="A325" s="7" t="s">
        <v>293</v>
      </c>
      <c r="B325" s="45">
        <v>1</v>
      </c>
      <c r="C325" s="20">
        <v>1</v>
      </c>
      <c r="D325" s="19">
        <v>0.25</v>
      </c>
      <c r="E325" s="20" t="s">
        <v>14</v>
      </c>
      <c r="F325" s="41">
        <v>30</v>
      </c>
      <c r="G325" s="31">
        <v>10</v>
      </c>
    </row>
    <row r="326" spans="1:7" ht="15" customHeight="1" x14ac:dyDescent="0.2">
      <c r="A326" s="7" t="s">
        <v>294</v>
      </c>
      <c r="B326" s="21">
        <v>3</v>
      </c>
      <c r="C326" s="20">
        <v>3</v>
      </c>
      <c r="D326" s="20" t="s">
        <v>14</v>
      </c>
      <c r="E326" s="20" t="s">
        <v>14</v>
      </c>
      <c r="F326" s="41">
        <v>450</v>
      </c>
      <c r="G326" s="31" t="s">
        <v>14</v>
      </c>
    </row>
    <row r="327" spans="1:7" ht="15" customHeight="1" x14ac:dyDescent="0.2">
      <c r="A327" s="7" t="s">
        <v>298</v>
      </c>
      <c r="B327" s="16">
        <v>5</v>
      </c>
      <c r="C327" s="17">
        <v>1.7599999999999998</v>
      </c>
      <c r="D327" s="17" t="s">
        <v>14</v>
      </c>
      <c r="E327" s="17" t="s">
        <v>14</v>
      </c>
      <c r="F327" s="40">
        <v>2250</v>
      </c>
      <c r="G327" s="30">
        <v>10.85</v>
      </c>
    </row>
    <row r="328" spans="1:7" ht="15" customHeight="1" x14ac:dyDescent="0.2">
      <c r="A328" s="8" t="s">
        <v>299</v>
      </c>
      <c r="B328" s="26">
        <v>5</v>
      </c>
      <c r="C328" s="27">
        <v>1.7599999999999998</v>
      </c>
      <c r="D328" s="27" t="s">
        <v>14</v>
      </c>
      <c r="E328" s="27" t="s">
        <v>14</v>
      </c>
      <c r="F328" s="44">
        <v>2250</v>
      </c>
      <c r="G328" s="33">
        <v>10.85</v>
      </c>
    </row>
    <row r="329" spans="1:7" s="28" customFormat="1" ht="31.5" customHeight="1" x14ac:dyDescent="0.25">
      <c r="A329" s="46" t="s">
        <v>332</v>
      </c>
      <c r="B329" s="46"/>
      <c r="C329" s="46"/>
      <c r="D329" s="46"/>
      <c r="E329" s="46"/>
      <c r="F329" s="46"/>
      <c r="G329" s="46"/>
    </row>
    <row r="330" spans="1:7" s="28" customFormat="1" ht="18" customHeight="1" x14ac:dyDescent="0.25">
      <c r="A330" s="3" t="s">
        <v>17</v>
      </c>
      <c r="B330" s="4"/>
      <c r="C330" s="4"/>
      <c r="D330" s="4"/>
      <c r="E330" s="4"/>
      <c r="F330" s="4"/>
      <c r="G330" s="34"/>
    </row>
    <row r="331" spans="1:7" ht="17.25" customHeight="1" x14ac:dyDescent="0.2">
      <c r="A331" s="11" t="s">
        <v>303</v>
      </c>
      <c r="B331" s="4"/>
      <c r="C331" s="4"/>
      <c r="D331" s="4"/>
      <c r="E331" s="4"/>
      <c r="F331" s="4"/>
      <c r="G331" s="34"/>
    </row>
    <row r="332" spans="1:7" ht="11.25" customHeight="1" x14ac:dyDescent="0.2">
      <c r="A332" s="9" t="s">
        <v>300</v>
      </c>
      <c r="B332" s="4"/>
      <c r="C332" s="4"/>
      <c r="D332" s="4"/>
      <c r="E332" s="4"/>
      <c r="F332" s="4"/>
      <c r="G332" s="34"/>
    </row>
    <row r="333" spans="1:7" s="5" customFormat="1" ht="12.75" customHeight="1" x14ac:dyDescent="0.25">
      <c r="A333" s="10" t="s">
        <v>18</v>
      </c>
      <c r="G333" s="35"/>
    </row>
    <row r="334" spans="1:7" s="5" customFormat="1" ht="9.75" customHeight="1" x14ac:dyDescent="0.25">
      <c r="G334" s="35"/>
    </row>
    <row r="335" spans="1:7" s="5" customFormat="1" ht="12" customHeight="1" x14ac:dyDescent="0.25">
      <c r="A335" s="6"/>
      <c r="G335" s="35"/>
    </row>
  </sheetData>
  <mergeCells count="7">
    <mergeCell ref="A329:G329"/>
    <mergeCell ref="A1:G1"/>
    <mergeCell ref="A2:A3"/>
    <mergeCell ref="B2:B3"/>
    <mergeCell ref="C2:E2"/>
    <mergeCell ref="F2:F3"/>
    <mergeCell ref="G2:G3"/>
  </mergeCells>
  <printOptions horizontalCentered="1"/>
  <pageMargins left="0.74803149606299213" right="0.74803149606299213" top="0.98425196850393704" bottom="0.98425196850393704" header="0.31496062992125984" footer="0.31496062992125984"/>
  <pageSetup scale="79" orientation="portrait" r:id="rId1"/>
  <rowBreaks count="3" manualBreakCount="3">
    <brk id="50" max="6" man="1"/>
    <brk id="96" max="6" man="1"/>
    <brk id="144" max="6" man="1"/>
  </rowBreaks>
  <ignoredErrors>
    <ignoredError sqref="E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42 </vt:lpstr>
      <vt:lpstr>'Cuadro 42 '!Área_de_impresión</vt:lpstr>
      <vt:lpstr>'Cuadro 42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Norquelda Osorio</dc:creator>
  <cp:lastModifiedBy>BERTA CEDEÑO</cp:lastModifiedBy>
  <cp:lastPrinted>2025-08-04T13:59:30Z</cp:lastPrinted>
  <dcterms:created xsi:type="dcterms:W3CDTF">2025-06-11T21:36:16Z</dcterms:created>
  <dcterms:modified xsi:type="dcterms:W3CDTF">2025-08-04T13:59:42Z</dcterms:modified>
</cp:coreProperties>
</file>